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370" windowHeight="9870" activeTab="0"/>
  </bookViews>
  <sheets>
    <sheet name="Desglose horas formación" sheetId="1" r:id="rId1"/>
    <sheet name="Programación semanal" sheetId="2" r:id="rId2"/>
    <sheet name="Resumen por periodos" sheetId="3" r:id="rId3"/>
  </sheets>
  <definedNames>
    <definedName name="_xlfn.IFERROR" hidden="1">#NAME?</definedName>
    <definedName name="_xlnm.Print_Area" localSheetId="1">'Programación semanal'!$A:$M</definedName>
    <definedName name="_xlnm.Print_Area" localSheetId="2">'Resumen por periodos'!$A$1:$H$23</definedName>
    <definedName name="CalYear">'Programación semanal'!#REF!</definedName>
    <definedName name="Days">{0,1,2,3,4,5,6}+{0;1;2;3;4;5}*7</definedName>
    <definedName name="Horas_convenio">'Desglose horas formación'!$B$8</definedName>
    <definedName name="Horas_convenio_1año">'Desglose horas formación'!#REF!</definedName>
    <definedName name="Horas_FCT">'Desglose horas formación'!#REF!</definedName>
    <definedName name="Horas_Máx_contrato_cento_empresa">'Desglose horas formación'!$B$14</definedName>
    <definedName name="Horas_max_semana">'Desglose horas formación'!$H$7:$H$7</definedName>
    <definedName name="Mod_sem_min_1año">'Desglose horas formación'!$H$11</definedName>
    <definedName name="Mod_sem_min_2año">'Desglose horas formación'!$H$12</definedName>
    <definedName name="Sem_1">'Desglose horas formación'!$L$5</definedName>
    <definedName name="Sem_2">'Desglose horas formación'!$M$5</definedName>
    <definedName name="Sem_min_1año">'Desglose horas formación'!$L$6</definedName>
    <definedName name="Semanas_max_docencia">'Desglose horas formación'!$C$9</definedName>
    <definedName name="Semanas_max_en_1">'Desglose horas formación'!$B$9</definedName>
    <definedName name="Semanas_min">'Desglose horas formación'!$M$6</definedName>
    <definedName name="Tipo_relación_laboral">'Desglose horas formación'!$B$10</definedName>
    <definedName name="_xlnm.Print_Titles" localSheetId="1">'Programación semanal'!$8:$8</definedName>
    <definedName name="_xlnm.Print_Titles" localSheetId="2">'Resumen por periodos'!$A:$A</definedName>
    <definedName name="WeekStart">'Programación semanal'!#REF!</definedName>
    <definedName name="WeekStartNum">'Programación semanal'!#REF!</definedName>
  </definedNames>
  <calcPr fullCalcOnLoad="1"/>
</workbook>
</file>

<file path=xl/sharedStrings.xml><?xml version="1.0" encoding="utf-8"?>
<sst xmlns="http://schemas.openxmlformats.org/spreadsheetml/2006/main" count="110" uniqueCount="103">
  <si>
    <t>HORAS FIJADAS EN EL RD DEL TÍTULO</t>
  </si>
  <si>
    <t>HORAS FIJADAS EN EL CURRÍCULO ARAGONÉS</t>
  </si>
  <si>
    <t>PROYECTO</t>
  </si>
  <si>
    <t>TÍTULO Y CURRÍCULO</t>
  </si>
  <si>
    <t>TÍTULO FP VINCULADO AL PROYECTO:</t>
  </si>
  <si>
    <t>JUNIO</t>
  </si>
  <si>
    <t>L</t>
  </si>
  <si>
    <t>M</t>
  </si>
  <si>
    <t>J</t>
  </si>
  <si>
    <t>V</t>
  </si>
  <si>
    <t>S</t>
  </si>
  <si>
    <t>D</t>
  </si>
  <si>
    <t>JULIO</t>
  </si>
  <si>
    <t>AGOSTO</t>
  </si>
  <si>
    <t>X</t>
  </si>
  <si>
    <t>Días únicamente con actividad formativa en el centro</t>
  </si>
  <si>
    <t>Días únicamente de trabajo efectivo en la empresa</t>
  </si>
  <si>
    <t>Días con actividad formativa en el centro y trabajo efectivo en la empresa</t>
  </si>
  <si>
    <t>SEPTIEMBRE</t>
  </si>
  <si>
    <t>OCTUBRE</t>
  </si>
  <si>
    <t>NOVIEMBRE</t>
  </si>
  <si>
    <t>DICIEMBRE</t>
  </si>
  <si>
    <t>ENERO</t>
  </si>
  <si>
    <t>FEBRERO</t>
  </si>
  <si>
    <t>MARZO</t>
  </si>
  <si>
    <t>ABRIL</t>
  </si>
  <si>
    <t>MAYO</t>
  </si>
  <si>
    <t>PERIODO 1</t>
  </si>
  <si>
    <t>PERIODO 2</t>
  </si>
  <si>
    <t>PERIODO 3</t>
  </si>
  <si>
    <t>PERIODO 4</t>
  </si>
  <si>
    <t>PERIODO 5</t>
  </si>
  <si>
    <t>PERIODO 6</t>
  </si>
  <si>
    <t>PERIODO 7</t>
  </si>
  <si>
    <t>HORAS EN LA EMPRESA</t>
  </si>
  <si>
    <t>* Insertar tantas filas como módulos estén vinculados al programa dual (NO incluir módulos del curso anterior)</t>
  </si>
  <si>
    <t>HORAS FORMACIÓN EN EL CENTRO**</t>
  </si>
  <si>
    <t>AÑO</t>
  </si>
  <si>
    <t>MES</t>
  </si>
  <si>
    <t>CENTRO:</t>
  </si>
  <si>
    <t>CÓDIGO DEL CICLO FORMATIVO:</t>
  </si>
  <si>
    <r>
      <t>NOMBRES DE LOS MÓDULOS INCLUIDOS EN PROYECTO</t>
    </r>
    <r>
      <rPr>
        <sz val="8"/>
        <rFont val="Arial"/>
        <family val="2"/>
      </rPr>
      <t>*</t>
    </r>
  </si>
  <si>
    <t>Dualizado</t>
  </si>
  <si>
    <t>No dualizado</t>
  </si>
  <si>
    <t>FCT</t>
  </si>
  <si>
    <t>TIPO MÓDULO</t>
  </si>
  <si>
    <t>Nº horas/semana impartidas en CENTRO</t>
  </si>
  <si>
    <t>Tipo proyecto modelo de alternancia</t>
  </si>
  <si>
    <r>
      <t>ESTIMACIÓN SEMANAS MÍNIMAS DUALIZADAS</t>
    </r>
    <r>
      <rPr>
        <i/>
        <sz val="10"/>
        <rFont val="Arial"/>
        <family val="2"/>
      </rPr>
      <t xml:space="preserve"> (con distribución horaria semanal planteada)</t>
    </r>
  </si>
  <si>
    <t>(horas máximas / semana coexistencia formación empresa - trabajo por Resolución Proyecto)</t>
  </si>
  <si>
    <t xml:space="preserve">Horas convenio en empresa </t>
  </si>
  <si>
    <t>1º curso</t>
  </si>
  <si>
    <t>2º curso</t>
  </si>
  <si>
    <t>Nº semanas máximas de docencia en cursos</t>
  </si>
  <si>
    <r>
      <t xml:space="preserve">Horas </t>
    </r>
    <r>
      <rPr>
        <b/>
        <sz val="10"/>
        <rFont val="Arial"/>
        <family val="2"/>
      </rPr>
      <t>semanales</t>
    </r>
    <r>
      <rPr>
        <sz val="10"/>
        <rFont val="Arial"/>
        <family val="0"/>
      </rPr>
      <t xml:space="preserve"> de trabajo efectivo en la empresa
</t>
    </r>
    <r>
      <rPr>
        <sz val="10"/>
        <color indexed="30"/>
        <rFont val="Arial"/>
        <family val="2"/>
      </rPr>
      <t xml:space="preserve">
</t>
    </r>
    <r>
      <rPr>
        <i/>
        <sz val="10"/>
        <color indexed="30"/>
        <rFont val="Arial"/>
        <family val="2"/>
      </rPr>
      <t xml:space="preserve"> (Ejemplo: 10)</t>
    </r>
  </si>
  <si>
    <r>
      <t xml:space="preserve">Distribución horario y/o jornadas en el centro de formación
</t>
    </r>
    <r>
      <rPr>
        <i/>
        <sz val="10"/>
        <color indexed="30"/>
        <rFont val="Arial"/>
        <family val="2"/>
      </rPr>
      <t>(Ejemplo: De L a V de 8:30 a 14:30)</t>
    </r>
  </si>
  <si>
    <r>
      <t xml:space="preserve">Horario y/o jornada en la empresa
</t>
    </r>
    <r>
      <rPr>
        <i/>
        <sz val="10"/>
        <color indexed="30"/>
        <rFont val="Arial"/>
        <family val="2"/>
      </rPr>
      <t>(Ejemplo: De L a V de 16.00 a 18:00)</t>
    </r>
  </si>
  <si>
    <r>
      <t xml:space="preserve">Horas </t>
    </r>
    <r>
      <rPr>
        <b/>
        <sz val="10"/>
        <rFont val="Arial"/>
        <family val="2"/>
      </rPr>
      <t>semanales</t>
    </r>
    <r>
      <rPr>
        <sz val="10"/>
        <rFont val="Arial"/>
        <family val="0"/>
      </rPr>
      <t xml:space="preserve"> de trabajo efectivo en la empresa*
</t>
    </r>
    <r>
      <rPr>
        <i/>
        <sz val="10"/>
        <color indexed="30"/>
        <rFont val="Arial"/>
        <family val="2"/>
      </rPr>
      <t xml:space="preserve">
(Ejemplo: 10)</t>
    </r>
  </si>
  <si>
    <t>PERIODO 8</t>
  </si>
  <si>
    <t>PERIODO 9</t>
  </si>
  <si>
    <t>PERIODO 10</t>
  </si>
  <si>
    <t>Marcar los días en el calendario de acuerdo a la siguiente leyenda:</t>
  </si>
  <si>
    <t>Coexiste formación en centro educativo con jornada trabajo en misma semana</t>
  </si>
  <si>
    <t>Semanas alternas formación en centro y laborales, no coexiste formación centro y trabajo en misma semana</t>
  </si>
  <si>
    <r>
      <t xml:space="preserve">Horas en el </t>
    </r>
    <r>
      <rPr>
        <b/>
        <sz val="10"/>
        <rFont val="Arial"/>
        <family val="2"/>
      </rPr>
      <t>PERIODO</t>
    </r>
    <r>
      <rPr>
        <sz val="10"/>
        <rFont val="Arial"/>
        <family val="0"/>
      </rPr>
      <t xml:space="preserve"> de trabajo efectivo en la empresa
</t>
    </r>
    <r>
      <rPr>
        <i/>
        <sz val="10"/>
        <color indexed="30"/>
        <rFont val="Arial"/>
        <family val="2"/>
      </rPr>
      <t>(Ejemplo: 60)</t>
    </r>
  </si>
  <si>
    <t>Horas de formación en Centro Educativo:</t>
  </si>
  <si>
    <t>Horas de trabajo efectivo en empresa:</t>
  </si>
  <si>
    <t>Horas jornada anual según convenio colectivo aplicable:</t>
  </si>
  <si>
    <r>
      <t xml:space="preserve">Distribución horario en el centro educativo
</t>
    </r>
    <r>
      <rPr>
        <i/>
        <sz val="10"/>
        <color indexed="30"/>
        <rFont val="Arial"/>
        <family val="2"/>
      </rPr>
      <t>(Ejemplo: De L a V de 8:30 a 14:30)</t>
    </r>
  </si>
  <si>
    <r>
      <t xml:space="preserve">Horario laboral en la empresa
</t>
    </r>
    <r>
      <rPr>
        <i/>
        <sz val="10"/>
        <color indexed="30"/>
        <rFont val="Arial"/>
        <family val="2"/>
      </rPr>
      <t>(Ejemplo: De L a V de 16:00 a 18:00)</t>
    </r>
  </si>
  <si>
    <t>PERIODO 11</t>
  </si>
  <si>
    <t>PERIODO 12</t>
  </si>
  <si>
    <t>PERIODO 13</t>
  </si>
  <si>
    <t>PERIODO 14</t>
  </si>
  <si>
    <t>PERIODO 15</t>
  </si>
  <si>
    <r>
      <t xml:space="preserve">Horas </t>
    </r>
    <r>
      <rPr>
        <b/>
        <sz val="10"/>
        <rFont val="Arial"/>
        <family val="2"/>
      </rPr>
      <t xml:space="preserve">semanales </t>
    </r>
    <r>
      <rPr>
        <sz val="10"/>
        <rFont val="Arial"/>
        <family val="0"/>
      </rPr>
      <t xml:space="preserve">de formación en el centro (número de periodos lectivos SEMANALES impartidos en el centro de formación). Completar filas únicamente </t>
    </r>
    <r>
      <rPr>
        <b/>
        <sz val="10"/>
        <rFont val="Arial"/>
        <family val="2"/>
      </rPr>
      <t>desde la fecha de inicio del contrato o beca</t>
    </r>
    <r>
      <rPr>
        <sz val="10"/>
        <rFont val="Arial"/>
        <family val="0"/>
      </rPr>
      <t xml:space="preserve">) 
</t>
    </r>
    <r>
      <rPr>
        <i/>
        <sz val="10"/>
        <color indexed="30"/>
        <rFont val="Arial"/>
        <family val="2"/>
      </rPr>
      <t>(Ejemplo: 30)</t>
    </r>
  </si>
  <si>
    <t>PERIODO (Insertar un nuevo periodo cada vez que haya un cambio en el horario o la distribución de jornada. Completar únicamente desde la fecha de firma de contrato o beca)</t>
  </si>
  <si>
    <r>
      <t xml:space="preserve">Horas </t>
    </r>
    <r>
      <rPr>
        <b/>
        <sz val="10"/>
        <rFont val="Arial"/>
        <family val="2"/>
      </rPr>
      <t xml:space="preserve">semanales </t>
    </r>
    <r>
      <rPr>
        <sz val="10"/>
        <rFont val="Arial"/>
        <family val="0"/>
      </rPr>
      <t xml:space="preserve">de formación en el centro (completar únicamente desde la fecha de firma de contrato o beca con número de periodos lectivos)*
</t>
    </r>
    <r>
      <rPr>
        <i/>
        <sz val="10"/>
        <color indexed="30"/>
        <rFont val="Arial"/>
        <family val="2"/>
      </rPr>
      <t>(Ejemplo: 20)</t>
    </r>
  </si>
  <si>
    <r>
      <t xml:space="preserve">Horas totales en el </t>
    </r>
    <r>
      <rPr>
        <b/>
        <sz val="10"/>
        <rFont val="Arial"/>
        <family val="2"/>
      </rPr>
      <t>PERIODO</t>
    </r>
    <r>
      <rPr>
        <sz val="10"/>
        <rFont val="Arial"/>
        <family val="0"/>
      </rPr>
      <t xml:space="preserve"> de formación en el centro (completar únicamente desde la fecha de firma de contrato o beca con número de periodos lectivos)
</t>
    </r>
    <r>
      <rPr>
        <i/>
        <sz val="10"/>
        <color indexed="30"/>
        <rFont val="Arial"/>
        <family val="2"/>
      </rPr>
      <t>(Ejemplo: 120)</t>
    </r>
  </si>
  <si>
    <t>Propuesta modificación semanas mínimas a dualizar</t>
  </si>
  <si>
    <t>¿Quiere incrementar semanas mínimas a dualizar?</t>
  </si>
  <si>
    <t>NO</t>
  </si>
  <si>
    <t>SI</t>
  </si>
  <si>
    <t>Sem min 1</t>
  </si>
  <si>
    <t>Tipo de relación laboral</t>
  </si>
  <si>
    <t>Incio contrato</t>
  </si>
  <si>
    <t>Final contrato</t>
  </si>
  <si>
    <t>Días contrato</t>
  </si>
  <si>
    <t>Días vacaciones</t>
  </si>
  <si>
    <t>Contrato formación en alternancia</t>
  </si>
  <si>
    <t>Beca formación</t>
  </si>
  <si>
    <t>Porcentaje horas formación en centro respecto horas contrato</t>
  </si>
  <si>
    <t>** En los casos en que las horas de formación en el centro sean inferiores a las definidas en el currículo aragonés deberá asegurarse que las horas impartidas en el centro sean como mínimo las establecidas en el título respectivo. Para cada uno de los módulos profesionales debe asegurarse que las horas mínimas establecidas en el título estatal se imparten en el centro de formación. Obligatorio columna G &gt;=B</t>
  </si>
  <si>
    <t xml:space="preserve"> Inicio y fin curso</t>
  </si>
  <si>
    <t>Festivos Aragón</t>
  </si>
  <si>
    <t>Festivos Zaragoza</t>
  </si>
  <si>
    <t>Festivos Huesca y Teruel</t>
  </si>
  <si>
    <t>Faltan 2 días adiciones festivos</t>
  </si>
  <si>
    <t>Horas totales contrato</t>
  </si>
  <si>
    <t>(2) La suma total de horas (centro educativo y empresa) debe coincidir con la jornada máxima del periodo del contrato del convenio colectivo aplicable.</t>
  </si>
  <si>
    <t>Horas contrato (centro+empresa)</t>
  </si>
  <si>
    <t>Calendario escolar Aragón 2024/25</t>
  </si>
  <si>
    <r>
      <t xml:space="preserve">Fechas del periodo
</t>
    </r>
    <r>
      <rPr>
        <i/>
        <sz val="10"/>
        <color indexed="30"/>
        <rFont val="Arial"/>
        <family val="2"/>
      </rPr>
      <t>(Ejemplo: De 13/09/2024 a 20/12/2024)</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</si>
</sst>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
    <numFmt numFmtId="167" formatCode="dddd"/>
    <numFmt numFmtId="168" formatCode="mmmm"/>
    <numFmt numFmtId="169" formatCode="0.0%"/>
    <numFmt numFmtId="170" formatCode="0.0000000"/>
    <numFmt numFmtId="171" formatCode="0.000000"/>
    <numFmt numFmtId="172" formatCode="0.00000"/>
    <numFmt numFmtId="173" formatCode="0.0000"/>
    <numFmt numFmtId="174" formatCode="0.000"/>
    <numFmt numFmtId="175" formatCode="0.0"/>
    <numFmt numFmtId="176" formatCode="[$-C0A]dddd\,\ d&quot; de &quot;mmmm&quot; de &quot;yyyy"/>
    <numFmt numFmtId="177" formatCode="0.00000000"/>
  </numFmts>
  <fonts count="60">
    <font>
      <sz val="10"/>
      <name val="Arial"/>
      <family val="0"/>
    </font>
    <font>
      <i/>
      <sz val="10"/>
      <name val="Arial"/>
      <family val="2"/>
    </font>
    <font>
      <b/>
      <sz val="10"/>
      <name val="Arial"/>
      <family val="2"/>
    </font>
    <font>
      <i/>
      <sz val="8"/>
      <name val="Arial"/>
      <family val="2"/>
    </font>
    <font>
      <sz val="8"/>
      <name val="Arial Narrow"/>
      <family val="2"/>
    </font>
    <font>
      <b/>
      <sz val="11"/>
      <color indexed="54"/>
      <name val="Calibri Light"/>
      <family val="2"/>
    </font>
    <font>
      <sz val="11"/>
      <color indexed="9"/>
      <name val="Calibri"/>
      <family val="2"/>
    </font>
    <font>
      <sz val="11"/>
      <color indexed="63"/>
      <name val="Calibri Light"/>
      <family val="2"/>
    </font>
    <font>
      <sz val="10"/>
      <color indexed="54"/>
      <name val="Calibri"/>
      <family val="2"/>
    </font>
    <font>
      <b/>
      <sz val="36"/>
      <color indexed="54"/>
      <name val="Calibri Light"/>
      <family val="2"/>
    </font>
    <font>
      <sz val="11"/>
      <color indexed="54"/>
      <name val="Calibri Light"/>
      <family val="2"/>
    </font>
    <font>
      <b/>
      <sz val="10"/>
      <color indexed="54"/>
      <name val="Arial"/>
      <family val="2"/>
    </font>
    <font>
      <b/>
      <sz val="11"/>
      <color indexed="10"/>
      <name val="Arial"/>
      <family val="2"/>
    </font>
    <font>
      <b/>
      <sz val="10"/>
      <color indexed="10"/>
      <name val="Arial"/>
      <family val="2"/>
    </font>
    <font>
      <sz val="8"/>
      <name val="Arial"/>
      <family val="2"/>
    </font>
    <font>
      <b/>
      <sz val="12"/>
      <name val="Arial"/>
      <family val="2"/>
    </font>
    <font>
      <i/>
      <sz val="10"/>
      <color indexed="30"/>
      <name val="Arial"/>
      <family val="2"/>
    </font>
    <font>
      <sz val="10"/>
      <color indexed="30"/>
      <name val="Arial"/>
      <family val="2"/>
    </font>
    <font>
      <sz val="9"/>
      <name val="Arial"/>
      <family val="2"/>
    </font>
    <font>
      <b/>
      <i/>
      <sz val="10"/>
      <name val="Arial"/>
      <family val="2"/>
    </font>
    <font>
      <i/>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30"/>
      <name val="Arial"/>
      <family val="2"/>
    </font>
    <font>
      <b/>
      <sz val="10"/>
      <color indexed="30"/>
      <name val="Arial"/>
      <family val="2"/>
    </font>
    <font>
      <b/>
      <i/>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rgb="FFFF0000"/>
      <name val="Arial"/>
      <family val="2"/>
    </font>
    <font>
      <b/>
      <sz val="11"/>
      <color rgb="FF0070C0"/>
      <name val="Arial"/>
      <family val="2"/>
    </font>
    <font>
      <b/>
      <sz val="10"/>
      <color rgb="FF0070C0"/>
      <name val="Arial"/>
      <family val="2"/>
    </font>
    <font>
      <b/>
      <sz val="10"/>
      <color rgb="FFFF0000"/>
      <name val="Arial"/>
      <family val="2"/>
    </font>
    <font>
      <b/>
      <i/>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
      <patternFill patternType="solid">
        <fgColor rgb="FFFFFF99"/>
        <bgColor indexed="64"/>
      </patternFill>
    </fill>
    <fill>
      <patternFill patternType="solid">
        <fgColor rgb="FFFF000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C000"/>
        <bgColor indexed="64"/>
      </patternFill>
    </fill>
    <fill>
      <patternFill patternType="solid">
        <fgColor indexed="55"/>
        <bgColor indexed="64"/>
      </patternFill>
    </fill>
    <fill>
      <patternFill patternType="solid">
        <fgColor theme="0"/>
        <bgColor indexed="64"/>
      </patternFill>
    </fill>
    <fill>
      <patternFill patternType="solid">
        <fgColor rgb="FFCCFFFF"/>
        <bgColor indexed="64"/>
      </patternFill>
    </fill>
    <fill>
      <patternFill patternType="solid">
        <fgColor theme="3" tint="0.59999001026153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62"/>
      </left>
      <right style="thin">
        <color indexed="62"/>
      </right>
      <top style="thin">
        <color indexed="62"/>
      </top>
      <bottom style="thin">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indexed="62"/>
      </bottom>
    </border>
    <border>
      <left/>
      <right/>
      <top/>
      <bottom style="thin">
        <color indexed="23"/>
      </bottom>
    </border>
    <border>
      <left>
        <color indexed="63"/>
      </left>
      <right>
        <color indexed="63"/>
      </right>
      <top style="thin">
        <color theme="4"/>
      </top>
      <bottom style="double">
        <color theme="4"/>
      </bottom>
    </border>
    <border>
      <left style="thin"/>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color indexed="63"/>
      </left>
      <right style="medium"/>
      <top>
        <color indexed="63"/>
      </top>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thin"/>
    </border>
    <border>
      <left style="medium"/>
      <right style="thin"/>
      <top style="medium"/>
      <bottom style="thin"/>
    </border>
    <border>
      <left style="medium"/>
      <right style="medium"/>
      <top style="medium"/>
      <bottom style="thin"/>
    </border>
    <border>
      <left style="medium"/>
      <right>
        <color indexed="63"/>
      </right>
      <top style="thin"/>
      <bottom style="thin"/>
    </border>
    <border>
      <left style="thin"/>
      <right style="medium"/>
      <top style="thin"/>
      <bottom style="thin"/>
    </border>
    <border>
      <left style="medium"/>
      <right style="medium"/>
      <top style="thin"/>
      <bottom style="thin"/>
    </border>
    <border>
      <left style="medium"/>
      <right>
        <color indexed="63"/>
      </right>
      <top style="thin"/>
      <bottom style="medium"/>
    </border>
    <border>
      <left style="thin"/>
      <right style="medium"/>
      <top style="thin"/>
      <bottom style="medium"/>
    </border>
    <border>
      <left style="medium"/>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9" fillId="0" borderId="0" applyNumberFormat="0" applyFill="0" applyProtection="0">
      <alignment horizontal="center" vertical="center"/>
    </xf>
    <xf numFmtId="0" fontId="10" fillId="23" borderId="4" applyNumberFormat="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5" fillId="30"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 fillId="0" borderId="7" applyNumberFormat="0" applyFill="0" applyProtection="0">
      <alignment horizontal="center" vertical="center"/>
    </xf>
    <xf numFmtId="0" fontId="7" fillId="0" borderId="8" applyNumberFormat="0" applyFill="0" applyAlignment="0" applyProtection="0"/>
    <xf numFmtId="0" fontId="54" fillId="0" borderId="9" applyNumberFormat="0" applyFill="0" applyAlignment="0" applyProtection="0"/>
    <xf numFmtId="49" fontId="4" fillId="0" borderId="0" applyFill="0" applyBorder="0" applyProtection="0">
      <alignment horizontal="left" vertical="top" wrapText="1"/>
    </xf>
  </cellStyleXfs>
  <cellXfs count="251">
    <xf numFmtId="0" fontId="0" fillId="0" borderId="0" xfId="0" applyAlignment="1">
      <alignment/>
    </xf>
    <xf numFmtId="0" fontId="0" fillId="0" borderId="0" xfId="0" applyFill="1" applyBorder="1" applyAlignment="1">
      <alignment/>
    </xf>
    <xf numFmtId="0" fontId="3" fillId="0" borderId="0" xfId="0" applyFont="1" applyFill="1" applyBorder="1" applyAlignment="1">
      <alignment wrapText="1"/>
    </xf>
    <xf numFmtId="0" fontId="0" fillId="0" borderId="0" xfId="0" applyBorder="1" applyAlignment="1">
      <alignment/>
    </xf>
    <xf numFmtId="166" fontId="8" fillId="0" borderId="0" xfId="0" applyNumberFormat="1" applyFont="1" applyFill="1" applyAlignment="1">
      <alignment horizontal="center" vertical="center"/>
    </xf>
    <xf numFmtId="0" fontId="0" fillId="0" borderId="0" xfId="0" applyAlignment="1">
      <alignment horizontal="left" vertical="center"/>
    </xf>
    <xf numFmtId="0" fontId="0" fillId="0" borderId="0" xfId="0" applyAlignment="1">
      <alignment/>
    </xf>
    <xf numFmtId="0" fontId="0" fillId="0" borderId="0" xfId="0" applyAlignment="1">
      <alignment vertical="center"/>
    </xf>
    <xf numFmtId="0" fontId="6" fillId="0" borderId="0" xfId="0" applyFont="1" applyAlignment="1">
      <alignment/>
    </xf>
    <xf numFmtId="0" fontId="0" fillId="0" borderId="0" xfId="0" applyBorder="1" applyAlignment="1">
      <alignment horizontal="left" vertical="center"/>
    </xf>
    <xf numFmtId="0" fontId="0" fillId="0" borderId="0" xfId="0" applyBorder="1" applyAlignment="1">
      <alignment/>
    </xf>
    <xf numFmtId="0" fontId="0" fillId="0" borderId="0" xfId="0" applyBorder="1" applyAlignment="1">
      <alignment vertical="center"/>
    </xf>
    <xf numFmtId="0" fontId="3" fillId="34" borderId="0" xfId="0" applyFont="1" applyFill="1" applyBorder="1" applyAlignment="1">
      <alignment wrapText="1"/>
    </xf>
    <xf numFmtId="0" fontId="3" fillId="35" borderId="0" xfId="0" applyFont="1" applyFill="1" applyBorder="1" applyAlignment="1">
      <alignment wrapText="1"/>
    </xf>
    <xf numFmtId="0" fontId="3" fillId="36" borderId="0" xfId="0" applyFont="1" applyFill="1" applyBorder="1" applyAlignment="1">
      <alignment wrapText="1"/>
    </xf>
    <xf numFmtId="0" fontId="5" fillId="0" borderId="0" xfId="60" applyFill="1" applyBorder="1" applyAlignment="1">
      <alignment horizontal="left" vertical="center"/>
    </xf>
    <xf numFmtId="0" fontId="10" fillId="0" borderId="0" xfId="38" applyFill="1" applyBorder="1" applyAlignment="1">
      <alignment horizontal="left" vertical="center"/>
    </xf>
    <xf numFmtId="0" fontId="12" fillId="0" borderId="0" xfId="60" applyNumberFormat="1" applyFont="1" applyBorder="1" applyAlignment="1">
      <alignment/>
    </xf>
    <xf numFmtId="0" fontId="12" fillId="0" borderId="0" xfId="60" applyNumberFormat="1" applyFont="1" applyFill="1" applyBorder="1" applyAlignment="1">
      <alignment/>
    </xf>
    <xf numFmtId="0" fontId="3" fillId="0" borderId="0"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Font="1" applyFill="1" applyBorder="1" applyAlignment="1">
      <alignment wrapText="1"/>
    </xf>
    <xf numFmtId="166" fontId="8" fillId="0" borderId="0" xfId="0" applyNumberFormat="1" applyFont="1" applyFill="1" applyBorder="1" applyAlignment="1">
      <alignment horizontal="center" vertical="center"/>
    </xf>
    <xf numFmtId="0" fontId="2" fillId="23" borderId="10" xfId="0" applyFont="1" applyFill="1" applyBorder="1" applyAlignment="1" applyProtection="1">
      <alignment horizontal="right"/>
      <protection/>
    </xf>
    <xf numFmtId="0" fontId="0" fillId="0" borderId="0" xfId="0" applyFill="1" applyBorder="1" applyAlignment="1" applyProtection="1">
      <alignment/>
      <protection/>
    </xf>
    <xf numFmtId="17" fontId="0" fillId="0" borderId="0" xfId="0" applyNumberFormat="1"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protection/>
    </xf>
    <xf numFmtId="0" fontId="2" fillId="37" borderId="11" xfId="0" applyFont="1" applyFill="1" applyBorder="1" applyAlignment="1" applyProtection="1">
      <alignment horizontal="center"/>
      <protection/>
    </xf>
    <xf numFmtId="0" fontId="2" fillId="38" borderId="11" xfId="0" applyFont="1" applyFill="1" applyBorder="1" applyAlignment="1" applyProtection="1">
      <alignment horizontal="center" wrapText="1"/>
      <protection/>
    </xf>
    <xf numFmtId="0" fontId="1" fillId="0" borderId="12" xfId="0" applyFont="1" applyFill="1" applyBorder="1" applyAlignment="1" applyProtection="1">
      <alignment wrapText="1"/>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0" fillId="0" borderId="0" xfId="0" applyNumberFormat="1" applyFill="1" applyBorder="1" applyAlignment="1" applyProtection="1">
      <alignment vertical="center" wrapText="1"/>
      <protection/>
    </xf>
    <xf numFmtId="0" fontId="0" fillId="0" borderId="0" xfId="0" applyFill="1" applyBorder="1" applyAlignment="1" applyProtection="1">
      <alignment vertical="center" wrapText="1"/>
      <protection/>
    </xf>
    <xf numFmtId="17" fontId="2" fillId="39" borderId="13" xfId="0" applyNumberFormat="1" applyFont="1" applyFill="1" applyBorder="1" applyAlignment="1" applyProtection="1">
      <alignment horizontal="center"/>
      <protection locked="0"/>
    </xf>
    <xf numFmtId="0" fontId="55" fillId="0" borderId="0" xfId="60" applyNumberFormat="1" applyFont="1" applyBorder="1" applyAlignment="1">
      <alignment/>
    </xf>
    <xf numFmtId="0" fontId="56" fillId="0" borderId="0" xfId="60" applyNumberFormat="1" applyFont="1" applyBorder="1" applyAlignment="1">
      <alignment/>
    </xf>
    <xf numFmtId="0" fontId="55" fillId="0" borderId="0" xfId="60" applyNumberFormat="1" applyFont="1" applyFill="1" applyBorder="1" applyAlignment="1">
      <alignment/>
    </xf>
    <xf numFmtId="0" fontId="56" fillId="0" borderId="0" xfId="60" applyNumberFormat="1" applyFont="1" applyFill="1" applyBorder="1" applyAlignment="1">
      <alignment/>
    </xf>
    <xf numFmtId="0" fontId="0" fillId="23" borderId="14" xfId="0" applyFill="1" applyBorder="1" applyAlignment="1" applyProtection="1">
      <alignment wrapText="1"/>
      <protection locked="0"/>
    </xf>
    <xf numFmtId="0" fontId="3" fillId="0" borderId="0" xfId="0" applyFont="1" applyFill="1" applyBorder="1" applyAlignment="1" applyProtection="1">
      <alignment wrapText="1"/>
      <protection locked="0"/>
    </xf>
    <xf numFmtId="0" fontId="0" fillId="0" borderId="0" xfId="0" applyAlignment="1" applyProtection="1">
      <alignment/>
      <protection locked="0"/>
    </xf>
    <xf numFmtId="0" fontId="1" fillId="0" borderId="14" xfId="0" applyFont="1" applyBorder="1" applyAlignment="1" applyProtection="1">
      <alignment wrapText="1"/>
      <protection locked="0"/>
    </xf>
    <xf numFmtId="0" fontId="3" fillId="0" borderId="14" xfId="0" applyFont="1" applyBorder="1" applyAlignment="1" applyProtection="1">
      <alignment wrapText="1"/>
      <protection locked="0"/>
    </xf>
    <xf numFmtId="0" fontId="3" fillId="0" borderId="10" xfId="0" applyFont="1" applyBorder="1" applyAlignment="1" applyProtection="1">
      <alignment wrapText="1"/>
      <protection locked="0"/>
    </xf>
    <xf numFmtId="0" fontId="0" fillId="0" borderId="0" xfId="0" applyBorder="1" applyAlignment="1" applyProtection="1">
      <alignment/>
      <protection locked="0"/>
    </xf>
    <xf numFmtId="0" fontId="0" fillId="0" borderId="14" xfId="0" applyFill="1" applyBorder="1" applyAlignment="1" applyProtection="1">
      <alignment wrapText="1"/>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xf numFmtId="0" fontId="0" fillId="0" borderId="10" xfId="0" applyFill="1" applyBorder="1" applyAlignment="1" applyProtection="1">
      <alignment wrapText="1"/>
      <protection locked="0"/>
    </xf>
    <xf numFmtId="0" fontId="0" fillId="0" borderId="0" xfId="0" applyFill="1"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57" fillId="0" borderId="14" xfId="0" applyFont="1" applyFill="1" applyBorder="1" applyAlignment="1">
      <alignment horizontal="center" wrapText="1"/>
    </xf>
    <xf numFmtId="168" fontId="56" fillId="0" borderId="14" xfId="60" applyNumberFormat="1" applyFont="1" applyFill="1" applyBorder="1" applyAlignment="1">
      <alignment textRotation="90"/>
    </xf>
    <xf numFmtId="168" fontId="56" fillId="0" borderId="0" xfId="60" applyNumberFormat="1" applyFont="1" applyBorder="1" applyAlignment="1">
      <alignment/>
    </xf>
    <xf numFmtId="0" fontId="0" fillId="23" borderId="14" xfId="0" applyFont="1" applyFill="1" applyBorder="1" applyAlignment="1">
      <alignment vertical="center" wrapText="1"/>
    </xf>
    <xf numFmtId="0" fontId="0" fillId="23" borderId="10" xfId="0" applyFont="1" applyFill="1" applyBorder="1" applyAlignment="1">
      <alignment vertical="center" wrapText="1"/>
    </xf>
    <xf numFmtId="17" fontId="0" fillId="0" borderId="0" xfId="0" applyNumberFormat="1" applyFill="1" applyBorder="1" applyAlignment="1" applyProtection="1">
      <alignment/>
      <protection locked="0"/>
    </xf>
    <xf numFmtId="0" fontId="0" fillId="0" borderId="0" xfId="0" applyFill="1" applyAlignment="1" applyProtection="1">
      <alignment/>
      <protection locked="0"/>
    </xf>
    <xf numFmtId="0" fontId="0" fillId="23" borderId="13" xfId="0" applyFill="1" applyBorder="1" applyAlignment="1" applyProtection="1">
      <alignment horizontal="left"/>
      <protection locked="0"/>
    </xf>
    <xf numFmtId="0" fontId="3" fillId="0" borderId="14" xfId="0" applyFont="1" applyBorder="1" applyAlignment="1" applyProtection="1">
      <alignment horizontal="center" wrapText="1"/>
      <protection locked="0"/>
    </xf>
    <xf numFmtId="0" fontId="0" fillId="0" borderId="0" xfId="0" applyFill="1" applyBorder="1" applyAlignment="1" applyProtection="1">
      <alignment wrapText="1"/>
      <protection locked="0"/>
    </xf>
    <xf numFmtId="0" fontId="0" fillId="23" borderId="14" xfId="0" applyFill="1" applyBorder="1" applyAlignment="1" applyProtection="1">
      <alignment horizontal="left"/>
      <protection locked="0"/>
    </xf>
    <xf numFmtId="0" fontId="0" fillId="0" borderId="15" xfId="0"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3" fillId="0" borderId="13" xfId="0" applyFont="1" applyBorder="1" applyAlignment="1" applyProtection="1">
      <alignment wrapText="1"/>
      <protection locked="0"/>
    </xf>
    <xf numFmtId="0" fontId="3" fillId="0" borderId="13" xfId="0" applyFont="1" applyBorder="1" applyAlignment="1" applyProtection="1">
      <alignment horizont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0" xfId="0" applyFont="1" applyAlignment="1">
      <alignment/>
    </xf>
    <xf numFmtId="0" fontId="1" fillId="0" borderId="0" xfId="0" applyFont="1" applyFill="1" applyBorder="1" applyAlignment="1">
      <alignment/>
    </xf>
    <xf numFmtId="0" fontId="0" fillId="40" borderId="16" xfId="0" applyFill="1" applyBorder="1" applyAlignment="1">
      <alignment horizontal="center"/>
    </xf>
    <xf numFmtId="0" fontId="0" fillId="40" borderId="17" xfId="0" applyFill="1" applyBorder="1" applyAlignment="1">
      <alignment horizontal="center"/>
    </xf>
    <xf numFmtId="0" fontId="0" fillId="0" borderId="0" xfId="0" applyFont="1" applyFill="1" applyBorder="1" applyAlignment="1" applyProtection="1">
      <alignment horizontal="left" wrapText="1"/>
      <protection/>
    </xf>
    <xf numFmtId="17" fontId="0" fillId="0" borderId="0" xfId="0" applyNumberFormat="1" applyFont="1" applyFill="1" applyBorder="1" applyAlignment="1" applyProtection="1">
      <alignment/>
      <protection/>
    </xf>
    <xf numFmtId="0" fontId="2" fillId="37" borderId="11" xfId="0" applyFont="1" applyFill="1" applyBorder="1" applyAlignment="1" applyProtection="1">
      <alignment horizontal="center" vertical="center" wrapText="1"/>
      <protection/>
    </xf>
    <xf numFmtId="0" fontId="0" fillId="41" borderId="18" xfId="0" applyFill="1" applyBorder="1" applyAlignment="1" applyProtection="1">
      <alignment horizontal="center"/>
      <protection/>
    </xf>
    <xf numFmtId="0" fontId="0" fillId="41" borderId="19" xfId="0" applyFill="1" applyBorder="1" applyAlignment="1" applyProtection="1">
      <alignment horizontal="center" wrapText="1"/>
      <protection/>
    </xf>
    <xf numFmtId="0" fontId="0" fillId="42" borderId="16" xfId="0" applyFont="1" applyFill="1" applyBorder="1" applyAlignment="1" applyProtection="1">
      <alignment horizontal="center" vertical="center" wrapText="1"/>
      <protection/>
    </xf>
    <xf numFmtId="0" fontId="0" fillId="42" borderId="17" xfId="0" applyFont="1" applyFill="1" applyBorder="1" applyAlignment="1" applyProtection="1">
      <alignment horizontal="center" vertical="center" wrapText="1"/>
      <protection/>
    </xf>
    <xf numFmtId="0" fontId="0" fillId="42" borderId="0" xfId="0" applyFont="1" applyFill="1" applyBorder="1" applyAlignment="1" applyProtection="1">
      <alignment horizontal="center" vertical="center" wrapText="1"/>
      <protection/>
    </xf>
    <xf numFmtId="0" fontId="2" fillId="39" borderId="20" xfId="0" applyFont="1" applyFill="1" applyBorder="1" applyAlignment="1" applyProtection="1">
      <alignment horizontal="center" wrapText="1"/>
      <protection locked="0"/>
    </xf>
    <xf numFmtId="169" fontId="15" fillId="43" borderId="11" xfId="55" applyNumberFormat="1" applyFont="1" applyFill="1" applyBorder="1" applyAlignment="1" applyProtection="1">
      <alignment horizontal="center" vertical="center" wrapText="1"/>
      <protection/>
    </xf>
    <xf numFmtId="174" fontId="0" fillId="0" borderId="0" xfId="0" applyNumberFormat="1" applyFill="1" applyBorder="1" applyAlignment="1" applyProtection="1">
      <alignment horizontal="center" wrapText="1"/>
      <protection/>
    </xf>
    <xf numFmtId="0" fontId="1" fillId="0" borderId="14" xfId="0" applyFont="1" applyFill="1" applyBorder="1" applyAlignment="1" applyProtection="1">
      <alignment horizontal="center" wrapText="1"/>
      <protection/>
    </xf>
    <xf numFmtId="0" fontId="2" fillId="44" borderId="21" xfId="0" applyFont="1" applyFill="1" applyBorder="1" applyAlignment="1" applyProtection="1">
      <alignment wrapText="1"/>
      <protection/>
    </xf>
    <xf numFmtId="0" fontId="2" fillId="45" borderId="14" xfId="0" applyFont="1" applyFill="1" applyBorder="1" applyAlignment="1" applyProtection="1">
      <alignment horizontal="center" wrapText="1"/>
      <protection/>
    </xf>
    <xf numFmtId="14" fontId="2" fillId="39" borderId="14" xfId="0" applyNumberFormat="1" applyFont="1" applyFill="1" applyBorder="1" applyAlignment="1" applyProtection="1">
      <alignment horizontal="center" wrapText="1"/>
      <protection locked="0"/>
    </xf>
    <xf numFmtId="0" fontId="2" fillId="37" borderId="14" xfId="0" applyFont="1" applyFill="1" applyBorder="1" applyAlignment="1" applyProtection="1">
      <alignment horizontal="center" wrapText="1"/>
      <protection/>
    </xf>
    <xf numFmtId="1" fontId="2" fillId="37" borderId="14" xfId="0" applyNumberFormat="1" applyFont="1" applyFill="1" applyBorder="1" applyAlignment="1" applyProtection="1">
      <alignment horizontal="center" wrapText="1"/>
      <protection/>
    </xf>
    <xf numFmtId="0" fontId="2" fillId="39" borderId="13" xfId="0" applyFont="1" applyFill="1" applyBorder="1" applyAlignment="1" applyProtection="1">
      <alignment horizontal="center" wrapText="1"/>
      <protection locked="0"/>
    </xf>
    <xf numFmtId="14" fontId="2" fillId="39" borderId="22" xfId="0" applyNumberFormat="1" applyFont="1" applyFill="1" applyBorder="1" applyAlignment="1" applyProtection="1">
      <alignment horizontal="center" wrapText="1"/>
      <protection locked="0"/>
    </xf>
    <xf numFmtId="0" fontId="2" fillId="37" borderId="14" xfId="0" applyFont="1" applyFill="1" applyBorder="1" applyAlignment="1" applyProtection="1">
      <alignment horizontal="center"/>
      <protection/>
    </xf>
    <xf numFmtId="0" fontId="0" fillId="37" borderId="23" xfId="0" applyFill="1" applyBorder="1" applyAlignment="1" applyProtection="1">
      <alignment horizontal="center" vertical="center" wrapText="1"/>
      <protection/>
    </xf>
    <xf numFmtId="0" fontId="0" fillId="37" borderId="24" xfId="0" applyFill="1" applyBorder="1" applyAlignment="1" applyProtection="1">
      <alignment horizontal="center" vertical="center" wrapText="1"/>
      <protection/>
    </xf>
    <xf numFmtId="0" fontId="2" fillId="37" borderId="23" xfId="0" applyFont="1" applyFill="1" applyBorder="1" applyAlignment="1" applyProtection="1">
      <alignment horizontal="center" vertical="center" wrapText="1"/>
      <protection/>
    </xf>
    <xf numFmtId="0" fontId="15" fillId="37" borderId="23" xfId="0" applyFont="1" applyFill="1" applyBorder="1" applyAlignment="1" applyProtection="1">
      <alignment horizontal="center" vertical="center" wrapText="1"/>
      <protection/>
    </xf>
    <xf numFmtId="0" fontId="15" fillId="37" borderId="25" xfId="0" applyFont="1" applyFill="1" applyBorder="1" applyAlignment="1" applyProtection="1">
      <alignment horizontal="center" vertical="center" wrapText="1"/>
      <protection/>
    </xf>
    <xf numFmtId="0" fontId="0" fillId="42" borderId="26" xfId="0" applyFont="1" applyFill="1" applyBorder="1" applyAlignment="1" applyProtection="1">
      <alignment horizontal="center" vertical="center" wrapText="1"/>
      <protection/>
    </xf>
    <xf numFmtId="0" fontId="0" fillId="40" borderId="27" xfId="0" applyFont="1" applyFill="1" applyBorder="1" applyAlignment="1" applyProtection="1">
      <alignment horizontal="center" vertical="center" wrapText="1"/>
      <protection/>
    </xf>
    <xf numFmtId="0" fontId="0" fillId="40" borderId="28" xfId="0" applyFont="1" applyFill="1" applyBorder="1" applyAlignment="1" applyProtection="1">
      <alignment horizontal="center" vertical="center" wrapText="1"/>
      <protection/>
    </xf>
    <xf numFmtId="0" fontId="0" fillId="40" borderId="29" xfId="0" applyFont="1" applyFill="1" applyBorder="1" applyAlignment="1" applyProtection="1">
      <alignment horizontal="center" vertical="center" wrapText="1"/>
      <protection/>
    </xf>
    <xf numFmtId="0" fontId="0" fillId="40" borderId="30" xfId="0" applyFont="1" applyFill="1" applyBorder="1" applyAlignment="1" applyProtection="1">
      <alignment horizontal="center" vertical="center" wrapText="1"/>
      <protection/>
    </xf>
    <xf numFmtId="0" fontId="0" fillId="40" borderId="31" xfId="0" applyFont="1" applyFill="1" applyBorder="1" applyAlignment="1" applyProtection="1">
      <alignment horizontal="center" vertical="center" wrapText="1"/>
      <protection/>
    </xf>
    <xf numFmtId="0" fontId="0" fillId="40" borderId="32" xfId="0" applyFont="1" applyFill="1" applyBorder="1" applyAlignment="1" applyProtection="1">
      <alignment horizontal="center" vertical="center" wrapText="1"/>
      <protection/>
    </xf>
    <xf numFmtId="0" fontId="0" fillId="42" borderId="33" xfId="0" applyFont="1" applyFill="1" applyBorder="1" applyAlignment="1" applyProtection="1">
      <alignment horizontal="center" vertical="center" wrapText="1"/>
      <protection/>
    </xf>
    <xf numFmtId="0" fontId="0" fillId="42" borderId="34" xfId="0" applyFont="1" applyFill="1" applyBorder="1" applyAlignment="1" applyProtection="1">
      <alignment horizontal="center" vertical="center" wrapText="1"/>
      <protection/>
    </xf>
    <xf numFmtId="0" fontId="12" fillId="37" borderId="11" xfId="60" applyNumberFormat="1" applyFont="1" applyFill="1" applyBorder="1" applyAlignment="1">
      <alignment/>
    </xf>
    <xf numFmtId="0" fontId="56" fillId="37" borderId="11" xfId="60" applyNumberFormat="1" applyFont="1" applyFill="1" applyBorder="1" applyAlignment="1">
      <alignment/>
    </xf>
    <xf numFmtId="0" fontId="0" fillId="37" borderId="11" xfId="0" applyFill="1" applyBorder="1" applyAlignment="1">
      <alignment/>
    </xf>
    <xf numFmtId="0" fontId="0" fillId="0" borderId="0" xfId="0" applyFont="1" applyAlignment="1">
      <alignment/>
    </xf>
    <xf numFmtId="0" fontId="0" fillId="44" borderId="11" xfId="0" applyFill="1" applyBorder="1" applyAlignment="1">
      <alignment/>
    </xf>
    <xf numFmtId="0" fontId="0" fillId="0" borderId="0" xfId="0" applyFont="1" applyFill="1" applyBorder="1" applyAlignment="1">
      <alignment/>
    </xf>
    <xf numFmtId="0" fontId="0" fillId="10" borderId="35" xfId="0" applyFill="1" applyBorder="1" applyAlignment="1">
      <alignment/>
    </xf>
    <xf numFmtId="0" fontId="0" fillId="9" borderId="25" xfId="0" applyFill="1" applyBorder="1" applyAlignment="1">
      <alignment/>
    </xf>
    <xf numFmtId="1" fontId="0" fillId="0" borderId="0" xfId="0" applyNumberFormat="1" applyFill="1" applyBorder="1" applyAlignment="1" applyProtection="1">
      <alignment wrapText="1"/>
      <protection/>
    </xf>
    <xf numFmtId="0" fontId="18" fillId="40" borderId="11" xfId="0" applyFont="1" applyFill="1" applyBorder="1" applyAlignment="1" applyProtection="1">
      <alignment horizontal="center" vertical="center" wrapText="1"/>
      <protection/>
    </xf>
    <xf numFmtId="0" fontId="0" fillId="46" borderId="0" xfId="0" applyFill="1" applyBorder="1" applyAlignment="1" applyProtection="1">
      <alignment/>
      <protection/>
    </xf>
    <xf numFmtId="17" fontId="0" fillId="46" borderId="0" xfId="0" applyNumberFormat="1" applyFill="1" applyBorder="1" applyAlignment="1" applyProtection="1">
      <alignment/>
      <protection/>
    </xf>
    <xf numFmtId="0" fontId="0" fillId="46" borderId="0" xfId="0" applyFill="1" applyBorder="1" applyAlignment="1" applyProtection="1">
      <alignment wrapText="1"/>
      <protection/>
    </xf>
    <xf numFmtId="17" fontId="0" fillId="46" borderId="36" xfId="0" applyNumberFormat="1" applyFill="1" applyBorder="1" applyAlignment="1" applyProtection="1">
      <alignment/>
      <protection/>
    </xf>
    <xf numFmtId="17" fontId="0" fillId="46" borderId="0" xfId="0" applyNumberFormat="1" applyFill="1" applyBorder="1" applyAlignment="1" applyProtection="1">
      <alignment/>
      <protection/>
    </xf>
    <xf numFmtId="0" fontId="1" fillId="46" borderId="0" xfId="0" applyFont="1" applyFill="1" applyBorder="1" applyAlignment="1" applyProtection="1">
      <alignment wrapText="1"/>
      <protection/>
    </xf>
    <xf numFmtId="0" fontId="2" fillId="46" borderId="0" xfId="0" applyFont="1" applyFill="1" applyBorder="1" applyAlignment="1" applyProtection="1">
      <alignment horizontal="right"/>
      <protection/>
    </xf>
    <xf numFmtId="0" fontId="1" fillId="46" borderId="0" xfId="0" applyFont="1" applyFill="1" applyBorder="1" applyAlignment="1" applyProtection="1">
      <alignment horizontal="center" wrapText="1"/>
      <protection/>
    </xf>
    <xf numFmtId="0" fontId="2" fillId="46" borderId="0" xfId="0" applyFont="1" applyFill="1" applyBorder="1" applyAlignment="1" applyProtection="1">
      <alignment horizontal="left"/>
      <protection/>
    </xf>
    <xf numFmtId="0" fontId="2" fillId="46" borderId="0" xfId="0" applyFont="1" applyFill="1" applyBorder="1" applyAlignment="1" applyProtection="1">
      <alignment wrapText="1"/>
      <protection/>
    </xf>
    <xf numFmtId="0" fontId="2" fillId="46" borderId="0" xfId="0" applyFont="1" applyFill="1" applyBorder="1" applyAlignment="1" applyProtection="1">
      <alignment horizontal="center" wrapText="1"/>
      <protection/>
    </xf>
    <xf numFmtId="0" fontId="2" fillId="46" borderId="0" xfId="0" applyFont="1" applyFill="1" applyBorder="1" applyAlignment="1" applyProtection="1">
      <alignment/>
      <protection/>
    </xf>
    <xf numFmtId="0" fontId="2" fillId="46" borderId="0" xfId="0" applyFont="1" applyFill="1" applyBorder="1" applyAlignment="1" applyProtection="1">
      <alignment horizontal="left" vertical="top" wrapText="1"/>
      <protection/>
    </xf>
    <xf numFmtId="0" fontId="2" fillId="46" borderId="0" xfId="0" applyFont="1" applyFill="1" applyBorder="1" applyAlignment="1" applyProtection="1">
      <alignment horizontal="left" wrapText="1"/>
      <protection/>
    </xf>
    <xf numFmtId="0" fontId="58" fillId="46" borderId="37" xfId="0" applyFont="1" applyFill="1" applyBorder="1" applyAlignment="1" applyProtection="1">
      <alignment wrapText="1"/>
      <protection/>
    </xf>
    <xf numFmtId="0" fontId="0" fillId="46" borderId="0" xfId="0" applyNumberFormat="1" applyFill="1" applyBorder="1" applyAlignment="1" applyProtection="1">
      <alignment vertical="center" wrapText="1"/>
      <protection/>
    </xf>
    <xf numFmtId="0" fontId="0" fillId="46" borderId="0" xfId="0" applyFill="1" applyBorder="1" applyAlignment="1" applyProtection="1">
      <alignment vertical="center" wrapText="1"/>
      <protection/>
    </xf>
    <xf numFmtId="3" fontId="15" fillId="46" borderId="0" xfId="0" applyNumberFormat="1" applyFont="1" applyFill="1" applyBorder="1" applyAlignment="1" applyProtection="1">
      <alignment horizontal="center" vertical="center" wrapText="1"/>
      <protection/>
    </xf>
    <xf numFmtId="0" fontId="0" fillId="46" borderId="0" xfId="0" applyNumberFormat="1" applyFill="1" applyBorder="1" applyAlignment="1" applyProtection="1">
      <alignment wrapText="1"/>
      <protection/>
    </xf>
    <xf numFmtId="0" fontId="19" fillId="0" borderId="0" xfId="0" applyFont="1" applyAlignment="1">
      <alignment/>
    </xf>
    <xf numFmtId="0" fontId="0" fillId="47" borderId="38" xfId="0" applyFont="1" applyFill="1" applyBorder="1" applyAlignment="1" applyProtection="1">
      <alignment vertical="center" wrapText="1"/>
      <protection locked="0"/>
    </xf>
    <xf numFmtId="0" fontId="0" fillId="47" borderId="39" xfId="0" applyFont="1" applyFill="1" applyBorder="1" applyAlignment="1" applyProtection="1">
      <alignment horizontal="center" wrapText="1"/>
      <protection locked="0"/>
    </xf>
    <xf numFmtId="0" fontId="0" fillId="47" borderId="20" xfId="0" applyFont="1" applyFill="1" applyBorder="1" applyAlignment="1" applyProtection="1">
      <alignment horizontal="center" vertical="center" wrapText="1"/>
      <protection locked="0"/>
    </xf>
    <xf numFmtId="0" fontId="0" fillId="39" borderId="27" xfId="0" applyFont="1" applyFill="1" applyBorder="1" applyAlignment="1" applyProtection="1">
      <alignment horizontal="center" vertical="center" wrapText="1"/>
      <protection locked="0"/>
    </xf>
    <xf numFmtId="0" fontId="0" fillId="39" borderId="40" xfId="0" applyFont="1" applyFill="1" applyBorder="1" applyAlignment="1" applyProtection="1">
      <alignment horizontal="center" vertical="center" wrapText="1"/>
      <protection locked="0"/>
    </xf>
    <xf numFmtId="0" fontId="0" fillId="47" borderId="41" xfId="0" applyFont="1" applyFill="1" applyBorder="1" applyAlignment="1" applyProtection="1">
      <alignment vertical="center" wrapText="1"/>
      <protection locked="0"/>
    </xf>
    <xf numFmtId="0" fontId="0" fillId="47" borderId="30" xfId="0" applyFont="1" applyFill="1" applyBorder="1" applyAlignment="1" applyProtection="1">
      <alignment horizontal="center" wrapText="1"/>
      <protection locked="0"/>
    </xf>
    <xf numFmtId="0" fontId="0" fillId="47" borderId="42" xfId="0" applyFont="1" applyFill="1" applyBorder="1" applyAlignment="1" applyProtection="1">
      <alignment horizontal="center" vertical="center" wrapText="1"/>
      <protection locked="0"/>
    </xf>
    <xf numFmtId="0" fontId="0" fillId="39" borderId="28" xfId="0" applyFont="1" applyFill="1" applyBorder="1" applyAlignment="1" applyProtection="1">
      <alignment horizontal="center" vertical="center" wrapText="1"/>
      <protection locked="0"/>
    </xf>
    <xf numFmtId="0" fontId="0" fillId="39" borderId="43" xfId="0" applyFont="1" applyFill="1" applyBorder="1" applyAlignment="1" applyProtection="1">
      <alignment horizontal="center" vertical="center" wrapText="1"/>
      <protection locked="0"/>
    </xf>
    <xf numFmtId="0" fontId="0" fillId="39" borderId="41" xfId="0" applyFont="1" applyFill="1" applyBorder="1" applyAlignment="1" applyProtection="1">
      <alignment vertical="center" wrapText="1"/>
      <protection locked="0"/>
    </xf>
    <xf numFmtId="0" fontId="0" fillId="39" borderId="30" xfId="0" applyFont="1" applyFill="1" applyBorder="1" applyAlignment="1" applyProtection="1">
      <alignment horizontal="center" wrapText="1"/>
      <protection locked="0"/>
    </xf>
    <xf numFmtId="0" fontId="0" fillId="39" borderId="42" xfId="0" applyFont="1" applyFill="1" applyBorder="1" applyAlignment="1" applyProtection="1">
      <alignment horizontal="center" vertical="center" wrapText="1"/>
      <protection locked="0"/>
    </xf>
    <xf numFmtId="0" fontId="0" fillId="39" borderId="30" xfId="0" applyFont="1" applyFill="1" applyBorder="1" applyAlignment="1" applyProtection="1">
      <alignment horizontal="center" vertical="center" wrapText="1"/>
      <protection locked="0"/>
    </xf>
    <xf numFmtId="0" fontId="0" fillId="39" borderId="44" xfId="0" applyFont="1" applyFill="1" applyBorder="1" applyAlignment="1" applyProtection="1">
      <alignment vertical="center" wrapText="1"/>
      <protection locked="0"/>
    </xf>
    <xf numFmtId="0" fontId="0" fillId="39" borderId="31" xfId="0" applyFont="1" applyFill="1" applyBorder="1" applyAlignment="1" applyProtection="1">
      <alignment horizontal="center" vertical="center" wrapText="1"/>
      <protection locked="0"/>
    </xf>
    <xf numFmtId="0" fontId="0" fillId="39" borderId="45" xfId="0" applyFont="1" applyFill="1" applyBorder="1" applyAlignment="1" applyProtection="1">
      <alignment horizontal="center" vertical="center" wrapText="1"/>
      <protection locked="0"/>
    </xf>
    <xf numFmtId="0" fontId="0" fillId="39" borderId="29" xfId="0" applyFont="1" applyFill="1" applyBorder="1" applyAlignment="1" applyProtection="1">
      <alignment horizontal="center" vertical="center" wrapText="1"/>
      <protection locked="0"/>
    </xf>
    <xf numFmtId="0" fontId="0" fillId="39" borderId="46" xfId="0" applyFont="1" applyFill="1" applyBorder="1" applyAlignment="1" applyProtection="1">
      <alignment horizontal="center" vertical="center" wrapText="1"/>
      <protection locked="0"/>
    </xf>
    <xf numFmtId="0" fontId="0" fillId="40" borderId="39" xfId="0" applyFont="1" applyFill="1" applyBorder="1" applyAlignment="1" applyProtection="1">
      <alignment horizontal="center" vertical="center" wrapText="1"/>
      <protection/>
    </xf>
    <xf numFmtId="0" fontId="0" fillId="40" borderId="20" xfId="0" applyFont="1" applyFill="1" applyBorder="1" applyAlignment="1" applyProtection="1">
      <alignment horizontal="center" vertical="center" wrapText="1"/>
      <protection/>
    </xf>
    <xf numFmtId="0" fontId="0" fillId="40" borderId="24" xfId="0" applyFont="1" applyFill="1" applyBorder="1" applyAlignment="1" applyProtection="1">
      <alignment horizontal="center" vertical="center" wrapText="1"/>
      <protection/>
    </xf>
    <xf numFmtId="0" fontId="56" fillId="41" borderId="0" xfId="60" applyNumberFormat="1" applyFont="1" applyFill="1" applyBorder="1" applyAlignment="1">
      <alignment/>
    </xf>
    <xf numFmtId="0" fontId="59" fillId="46" borderId="47" xfId="0" applyFont="1" applyFill="1" applyBorder="1" applyAlignment="1" applyProtection="1">
      <alignment horizontal="right" wrapText="1"/>
      <protection/>
    </xf>
    <xf numFmtId="0" fontId="2" fillId="44" borderId="26" xfId="0" applyFont="1" applyFill="1" applyBorder="1" applyAlignment="1" applyProtection="1">
      <alignment horizontal="left" vertical="top" wrapText="1"/>
      <protection/>
    </xf>
    <xf numFmtId="0" fontId="2" fillId="44" borderId="47" xfId="0" applyFont="1" applyFill="1" applyBorder="1" applyAlignment="1" applyProtection="1">
      <alignment horizontal="left" vertical="top" wrapText="1"/>
      <protection/>
    </xf>
    <xf numFmtId="0" fontId="2" fillId="44" borderId="48" xfId="0" applyFont="1" applyFill="1" applyBorder="1" applyAlignment="1" applyProtection="1">
      <alignment horizontal="left" vertical="top" wrapText="1"/>
      <protection/>
    </xf>
    <xf numFmtId="0" fontId="2" fillId="44" borderId="37" xfId="0" applyFont="1" applyFill="1" applyBorder="1" applyAlignment="1" applyProtection="1">
      <alignment horizontal="left" vertical="top" wrapText="1"/>
      <protection/>
    </xf>
    <xf numFmtId="0" fontId="2" fillId="39" borderId="14" xfId="0" applyFont="1" applyFill="1" applyBorder="1" applyAlignment="1" applyProtection="1">
      <alignment horizontal="left" wrapText="1"/>
      <protection locked="0"/>
    </xf>
    <xf numFmtId="0" fontId="2" fillId="39" borderId="20" xfId="0" applyFont="1" applyFill="1" applyBorder="1" applyAlignment="1" applyProtection="1">
      <alignment horizontal="center" vertical="center" wrapText="1"/>
      <protection locked="0"/>
    </xf>
    <xf numFmtId="0" fontId="2" fillId="39" borderId="45" xfId="0" applyFont="1" applyFill="1" applyBorder="1" applyAlignment="1" applyProtection="1">
      <alignment horizontal="center" vertical="center" wrapText="1"/>
      <protection locked="0"/>
    </xf>
    <xf numFmtId="0" fontId="15" fillId="39" borderId="14" xfId="0" applyFont="1" applyFill="1" applyBorder="1" applyAlignment="1" applyProtection="1">
      <alignment horizontal="left" wrapText="1"/>
      <protection locked="0"/>
    </xf>
    <xf numFmtId="0" fontId="15" fillId="42" borderId="18" xfId="0" applyFont="1" applyFill="1" applyBorder="1" applyAlignment="1" applyProtection="1">
      <alignment horizontal="center" vertical="center" wrapText="1"/>
      <protection/>
    </xf>
    <xf numFmtId="0" fontId="15" fillId="42" borderId="47" xfId="0" applyFont="1" applyFill="1" applyBorder="1" applyAlignment="1" applyProtection="1">
      <alignment horizontal="center" vertical="center" wrapText="1"/>
      <protection/>
    </xf>
    <xf numFmtId="0" fontId="15" fillId="42" borderId="49"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top" wrapText="1"/>
      <protection/>
    </xf>
    <xf numFmtId="0" fontId="15" fillId="0" borderId="50" xfId="0" applyFont="1" applyFill="1" applyBorder="1" applyAlignment="1" applyProtection="1">
      <alignment horizontal="center" vertical="top" wrapText="1"/>
      <protection/>
    </xf>
    <xf numFmtId="0" fontId="15" fillId="0" borderId="25" xfId="0" applyFont="1" applyFill="1" applyBorder="1" applyAlignment="1" applyProtection="1">
      <alignment horizontal="center" vertical="top" wrapText="1"/>
      <protection/>
    </xf>
    <xf numFmtId="17" fontId="2" fillId="39" borderId="14" xfId="0" applyNumberFormat="1" applyFont="1" applyFill="1" applyBorder="1" applyAlignment="1" applyProtection="1">
      <alignment horizontal="left"/>
      <protection locked="0"/>
    </xf>
    <xf numFmtId="0" fontId="2" fillId="39" borderId="14" xfId="0" applyFont="1" applyFill="1" applyBorder="1" applyAlignment="1" applyProtection="1">
      <alignment horizontal="center" wrapText="1"/>
      <protection locked="0"/>
    </xf>
    <xf numFmtId="0" fontId="0" fillId="46" borderId="0" xfId="0" applyFill="1" applyBorder="1" applyAlignment="1" applyProtection="1">
      <alignment horizontal="left" wrapText="1"/>
      <protection/>
    </xf>
    <xf numFmtId="0" fontId="0" fillId="46" borderId="0" xfId="0" applyFont="1" applyFill="1" applyBorder="1" applyAlignment="1" applyProtection="1">
      <alignment horizontal="left" wrapText="1"/>
      <protection/>
    </xf>
    <xf numFmtId="0" fontId="15" fillId="42" borderId="16" xfId="0" applyFont="1" applyFill="1" applyBorder="1" applyAlignment="1" applyProtection="1">
      <alignment horizontal="center" vertical="center" wrapText="1"/>
      <protection/>
    </xf>
    <xf numFmtId="0" fontId="15" fillId="42" borderId="17" xfId="0" applyFont="1" applyFill="1" applyBorder="1" applyAlignment="1" applyProtection="1">
      <alignment horizontal="center" vertical="center" wrapText="1"/>
      <protection/>
    </xf>
    <xf numFmtId="0" fontId="0" fillId="23" borderId="35" xfId="0" applyFont="1" applyFill="1" applyBorder="1" applyAlignment="1" applyProtection="1">
      <alignment horizontal="center" vertical="center" wrapText="1"/>
      <protection/>
    </xf>
    <xf numFmtId="0" fontId="0" fillId="23" borderId="50" xfId="0" applyFont="1" applyFill="1" applyBorder="1" applyAlignment="1" applyProtection="1">
      <alignment horizontal="center" vertical="center" wrapText="1"/>
      <protection/>
    </xf>
    <xf numFmtId="0" fontId="13" fillId="0" borderId="13" xfId="60" applyNumberFormat="1" applyFont="1" applyBorder="1" applyAlignment="1">
      <alignment horizontal="center" vertical="center"/>
    </xf>
    <xf numFmtId="0" fontId="13" fillId="0" borderId="51" xfId="60" applyNumberFormat="1" applyFont="1" applyBorder="1" applyAlignment="1">
      <alignment horizontal="center" vertical="center"/>
    </xf>
    <xf numFmtId="0" fontId="13" fillId="0" borderId="22" xfId="60" applyNumberFormat="1" applyFont="1" applyBorder="1" applyAlignment="1">
      <alignment horizontal="center" vertical="center"/>
    </xf>
    <xf numFmtId="0" fontId="13" fillId="0" borderId="52" xfId="60" applyNumberFormat="1" applyFont="1" applyBorder="1" applyAlignment="1">
      <alignment horizontal="center" vertical="center"/>
    </xf>
    <xf numFmtId="0" fontId="13" fillId="0" borderId="15" xfId="60" applyNumberFormat="1" applyFont="1" applyBorder="1" applyAlignment="1">
      <alignment horizontal="center" vertical="center"/>
    </xf>
    <xf numFmtId="0" fontId="13" fillId="0" borderId="53" xfId="60" applyNumberFormat="1" applyFont="1" applyBorder="1" applyAlignment="1">
      <alignment horizontal="center" vertical="center"/>
    </xf>
    <xf numFmtId="0" fontId="57" fillId="0" borderId="13" xfId="60" applyNumberFormat="1" applyFont="1" applyBorder="1" applyAlignment="1">
      <alignment horizontal="center" vertical="center"/>
    </xf>
    <xf numFmtId="0" fontId="57" fillId="0" borderId="51" xfId="60" applyNumberFormat="1" applyFont="1" applyBorder="1" applyAlignment="1">
      <alignment horizontal="center" vertical="center"/>
    </xf>
    <xf numFmtId="0" fontId="57" fillId="0" borderId="22" xfId="60" applyNumberFormat="1" applyFont="1" applyBorder="1" applyAlignment="1">
      <alignment horizontal="center" vertical="center"/>
    </xf>
    <xf numFmtId="0" fontId="13" fillId="0" borderId="13" xfId="0" applyFont="1" applyBorder="1" applyAlignment="1">
      <alignment horizontal="center" vertical="center"/>
    </xf>
    <xf numFmtId="0" fontId="13" fillId="0" borderId="51" xfId="0" applyFont="1" applyBorder="1" applyAlignment="1">
      <alignment horizontal="center" vertical="center"/>
    </xf>
    <xf numFmtId="0" fontId="13" fillId="0" borderId="22" xfId="0" applyFont="1" applyBorder="1" applyAlignment="1">
      <alignment horizontal="center" vertical="center"/>
    </xf>
    <xf numFmtId="168" fontId="13" fillId="0" borderId="14" xfId="60" applyNumberFormat="1" applyFont="1" applyBorder="1" applyAlignment="1">
      <alignment horizontal="center" vertical="center"/>
    </xf>
    <xf numFmtId="168" fontId="57" fillId="0" borderId="14" xfId="60" applyNumberFormat="1" applyFont="1" applyBorder="1" applyAlignment="1">
      <alignment horizontal="center" vertical="center"/>
    </xf>
    <xf numFmtId="168" fontId="13" fillId="0" borderId="52" xfId="60" applyNumberFormat="1" applyFont="1" applyBorder="1" applyAlignment="1">
      <alignment horizontal="center" vertical="center"/>
    </xf>
    <xf numFmtId="168" fontId="13" fillId="0" borderId="15" xfId="60" applyNumberFormat="1" applyFont="1" applyBorder="1" applyAlignment="1">
      <alignment horizontal="center" vertical="center"/>
    </xf>
    <xf numFmtId="168" fontId="57" fillId="0" borderId="10" xfId="60" applyNumberFormat="1" applyFont="1" applyBorder="1" applyAlignment="1">
      <alignment horizontal="center" vertical="center"/>
    </xf>
    <xf numFmtId="0" fontId="57" fillId="0" borderId="52" xfId="60" applyNumberFormat="1" applyFont="1" applyBorder="1" applyAlignment="1">
      <alignment horizontal="center" vertical="center"/>
    </xf>
    <xf numFmtId="0" fontId="57" fillId="0" borderId="15" xfId="60" applyNumberFormat="1" applyFont="1" applyBorder="1" applyAlignment="1">
      <alignment horizontal="center" vertical="center"/>
    </xf>
    <xf numFmtId="0" fontId="57" fillId="0" borderId="53" xfId="60" applyNumberFormat="1" applyFont="1" applyBorder="1" applyAlignment="1">
      <alignment horizontal="center" vertical="center"/>
    </xf>
    <xf numFmtId="0" fontId="20" fillId="0" borderId="0" xfId="0" applyFont="1" applyFill="1" applyAlignment="1">
      <alignment horizontal="left" vertical="top" wrapText="1"/>
    </xf>
    <xf numFmtId="0" fontId="2" fillId="37" borderId="33" xfId="0" applyFont="1" applyFill="1" applyBorder="1" applyAlignment="1">
      <alignment horizontal="center"/>
    </xf>
    <xf numFmtId="0" fontId="2" fillId="37" borderId="34" xfId="0" applyFont="1" applyFill="1" applyBorder="1" applyAlignment="1">
      <alignment horizontal="center"/>
    </xf>
    <xf numFmtId="0" fontId="11" fillId="48" borderId="14" xfId="60" applyNumberFormat="1" applyFont="1" applyFill="1" applyBorder="1" applyAlignment="1">
      <alignment horizontal="center" vertical="center" textRotation="90"/>
    </xf>
    <xf numFmtId="0" fontId="11" fillId="48" borderId="10" xfId="60" applyNumberFormat="1" applyFont="1" applyFill="1" applyBorder="1" applyAlignment="1">
      <alignment horizontal="center" vertical="center" textRotation="90"/>
    </xf>
    <xf numFmtId="0" fontId="11" fillId="48" borderId="13" xfId="60" applyNumberFormat="1" applyFont="1" applyFill="1" applyBorder="1" applyAlignment="1">
      <alignment horizontal="center" vertical="center" textRotation="90"/>
    </xf>
    <xf numFmtId="0" fontId="13" fillId="42" borderId="13" xfId="0" applyFont="1" applyFill="1" applyBorder="1" applyAlignment="1">
      <alignment horizontal="center" vertical="center" textRotation="90"/>
    </xf>
    <xf numFmtId="0" fontId="13" fillId="42" borderId="51" xfId="0" applyFont="1" applyFill="1" applyBorder="1" applyAlignment="1">
      <alignment horizontal="center" vertical="center" textRotation="90"/>
    </xf>
    <xf numFmtId="0" fontId="13" fillId="42" borderId="15" xfId="0" applyFont="1" applyFill="1" applyBorder="1" applyAlignment="1">
      <alignment horizontal="center" vertical="center" textRotation="90"/>
    </xf>
    <xf numFmtId="0" fontId="13" fillId="42" borderId="22" xfId="0" applyFont="1" applyFill="1" applyBorder="1" applyAlignment="1">
      <alignment horizontal="center" vertical="center" textRotation="90"/>
    </xf>
    <xf numFmtId="168" fontId="13" fillId="0" borderId="13" xfId="60" applyNumberFormat="1" applyFont="1" applyBorder="1" applyAlignment="1">
      <alignment horizontal="center" vertical="center"/>
    </xf>
    <xf numFmtId="168" fontId="13" fillId="0" borderId="51" xfId="60" applyNumberFormat="1" applyFont="1" applyBorder="1" applyAlignment="1">
      <alignment horizontal="center" vertical="center"/>
    </xf>
    <xf numFmtId="0" fontId="0" fillId="0" borderId="22" xfId="0" applyNumberFormat="1" applyFont="1" applyBorder="1" applyAlignment="1" applyProtection="1">
      <alignment horizontal="left" vertical="top" wrapText="1"/>
      <protection/>
    </xf>
    <xf numFmtId="0" fontId="0" fillId="0" borderId="22" xfId="0" applyBorder="1" applyAlignment="1" applyProtection="1">
      <alignment horizontal="left" vertical="top"/>
      <protection/>
    </xf>
    <xf numFmtId="0" fontId="0" fillId="0" borderId="14" xfId="0" applyBorder="1" applyAlignment="1" applyProtection="1">
      <alignment horizontal="left" vertical="top"/>
      <protection/>
    </xf>
    <xf numFmtId="0" fontId="0"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23" borderId="13" xfId="0" applyFont="1" applyFill="1" applyBorder="1" applyAlignment="1" applyProtection="1">
      <alignment horizontal="center" vertical="center" wrapText="1"/>
      <protection locked="0"/>
    </xf>
    <xf numFmtId="0" fontId="0" fillId="23" borderId="22" xfId="0" applyFill="1" applyBorder="1" applyAlignment="1" applyProtection="1">
      <alignment horizontal="center" vertical="center" wrapText="1"/>
      <protection locked="0"/>
    </xf>
    <xf numFmtId="0" fontId="0" fillId="23" borderId="22" xfId="0" applyFont="1" applyFill="1" applyBorder="1" applyAlignment="1" applyProtection="1">
      <alignment horizontal="center" vertical="center" wrapText="1"/>
      <protection locked="0"/>
    </xf>
    <xf numFmtId="0" fontId="0" fillId="23" borderId="16" xfId="0" applyFont="1" applyFill="1" applyBorder="1" applyAlignment="1" applyProtection="1">
      <alignment horizontal="right" vertical="center" wrapText="1"/>
      <protection/>
    </xf>
    <xf numFmtId="0" fontId="0" fillId="23" borderId="23" xfId="0" applyFill="1" applyBorder="1" applyAlignment="1" applyProtection="1">
      <alignment horizontal="right" vertical="center" wrapText="1"/>
      <protection/>
    </xf>
    <xf numFmtId="0" fontId="2" fillId="0" borderId="54" xfId="0" applyFont="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0" fillId="23" borderId="14" xfId="0" applyFont="1" applyFill="1" applyBorder="1" applyAlignment="1" applyProtection="1">
      <alignment horizontal="right" vertical="center" wrapText="1"/>
      <protection locked="0"/>
    </xf>
    <xf numFmtId="0" fontId="0" fillId="23" borderId="14" xfId="0" applyFill="1" applyBorder="1" applyAlignment="1" applyProtection="1">
      <alignment horizontal="right" vertical="center" wrapText="1"/>
      <protection locked="0"/>
    </xf>
    <xf numFmtId="1" fontId="2" fillId="37" borderId="10" xfId="0" applyNumberFormat="1"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0" fillId="23" borderId="23" xfId="0" applyFont="1" applyFill="1" applyBorder="1" applyAlignment="1" applyProtection="1">
      <alignment horizontal="right" vertical="center" wrapText="1"/>
      <protection/>
    </xf>
    <xf numFmtId="0" fontId="2" fillId="0" borderId="56"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0" fillId="23" borderId="16" xfId="0" applyFont="1" applyFill="1" applyBorder="1" applyAlignment="1" applyProtection="1">
      <alignment horizontal="center" vertical="center" wrapText="1"/>
      <protection/>
    </xf>
    <xf numFmtId="0" fontId="0" fillId="23" borderId="23" xfId="0" applyFont="1" applyFill="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56" fillId="44" borderId="0" xfId="60" applyNumberFormat="1" applyFont="1" applyFill="1" applyBorder="1" applyAlignment="1">
      <alignment/>
    </xf>
    <xf numFmtId="0" fontId="55" fillId="44" borderId="0" xfId="60" applyNumberFormat="1" applyFont="1" applyFill="1" applyBorder="1" applyAlignment="1">
      <alignment/>
    </xf>
    <xf numFmtId="0" fontId="12" fillId="44" borderId="0" xfId="60" applyNumberFormat="1" applyFont="1" applyFill="1" applyBorder="1" applyAlignment="1">
      <alignment/>
    </xf>
    <xf numFmtId="0" fontId="12" fillId="10" borderId="0" xfId="60" applyNumberFormat="1" applyFont="1" applyFill="1" applyBorder="1" applyAlignment="1">
      <alignment/>
    </xf>
    <xf numFmtId="0" fontId="56" fillId="9" borderId="0" xfId="60" applyNumberFormat="1"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 name="WinCalendar_BlankDates_34" xfId="63"/>
  </cellStyles>
  <dxfs count="6">
    <dxf>
      <fill>
        <patternFill>
          <bgColor indexed="10"/>
        </patternFill>
      </fill>
    </dxf>
    <dxf>
      <fill>
        <patternFill>
          <bgColor indexed="50"/>
        </patternFill>
      </fill>
    </dxf>
    <dxf>
      <font>
        <color indexed="22"/>
      </font>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51"/>
  <sheetViews>
    <sheetView tabSelected="1" zoomScale="80" zoomScaleNormal="80" zoomScalePageLayoutView="0" workbookViewId="0" topLeftCell="A1">
      <selection activeCell="F15" sqref="F15"/>
    </sheetView>
  </sheetViews>
  <sheetFormatPr defaultColWidth="11.421875" defaultRowHeight="12.75"/>
  <cols>
    <col min="1" max="1" width="52.140625" style="25" customWidth="1"/>
    <col min="2" max="2" width="12.8515625" style="25" customWidth="1"/>
    <col min="3" max="3" width="14.00390625" style="25" customWidth="1"/>
    <col min="4" max="4" width="13.8515625" style="25" customWidth="1"/>
    <col min="5" max="5" width="14.140625" style="25" customWidth="1"/>
    <col min="6" max="6" width="17.140625" style="25" customWidth="1"/>
    <col min="7" max="7" width="20.57421875" style="25" customWidth="1"/>
    <col min="8" max="8" width="13.00390625" style="25" customWidth="1"/>
    <col min="9" max="9" width="9.140625" style="25" customWidth="1"/>
    <col min="10" max="11" width="7.57421875" style="25" customWidth="1"/>
    <col min="12" max="23" width="7.57421875" style="25" hidden="1" customWidth="1"/>
    <col min="24" max="25" width="7.57421875" style="25" customWidth="1"/>
    <col min="26" max="16384" width="11.421875" style="25" customWidth="1"/>
  </cols>
  <sheetData>
    <row r="1" spans="1:22" ht="12.75">
      <c r="A1" s="24" t="s">
        <v>39</v>
      </c>
      <c r="B1" s="182"/>
      <c r="C1" s="182"/>
      <c r="D1" s="182"/>
      <c r="E1" s="182"/>
      <c r="F1" s="182"/>
      <c r="G1" s="124"/>
      <c r="H1" s="125"/>
      <c r="I1" s="125"/>
      <c r="L1" s="26"/>
      <c r="M1" s="26"/>
      <c r="N1" s="26"/>
      <c r="O1" s="26"/>
      <c r="P1" s="26"/>
      <c r="Q1" s="26"/>
      <c r="R1" s="26"/>
      <c r="S1" s="26"/>
      <c r="T1" s="26"/>
      <c r="U1" s="26"/>
      <c r="V1" s="26"/>
    </row>
    <row r="2" spans="1:22" ht="12.75">
      <c r="A2" s="24" t="s">
        <v>40</v>
      </c>
      <c r="B2" s="39"/>
      <c r="C2" s="127"/>
      <c r="D2" s="128"/>
      <c r="E2" s="128"/>
      <c r="F2" s="128"/>
      <c r="G2" s="124"/>
      <c r="H2" s="125"/>
      <c r="I2" s="125"/>
      <c r="L2" s="26" t="s">
        <v>42</v>
      </c>
      <c r="M2" s="26" t="s">
        <v>62</v>
      </c>
      <c r="N2" s="26"/>
      <c r="O2" s="26"/>
      <c r="P2" s="81" t="s">
        <v>81</v>
      </c>
      <c r="Q2" s="81" t="s">
        <v>89</v>
      </c>
      <c r="R2" s="26"/>
      <c r="S2" s="26"/>
      <c r="T2" s="26"/>
      <c r="U2" s="26"/>
      <c r="V2" s="26"/>
    </row>
    <row r="3" spans="1:22" ht="12.75" customHeight="1">
      <c r="A3" s="24" t="s">
        <v>4</v>
      </c>
      <c r="B3" s="172"/>
      <c r="C3" s="172"/>
      <c r="D3" s="172"/>
      <c r="E3" s="172"/>
      <c r="F3" s="172"/>
      <c r="G3" s="124"/>
      <c r="H3" s="126"/>
      <c r="I3" s="126"/>
      <c r="L3" s="27" t="s">
        <v>43</v>
      </c>
      <c r="M3" s="28" t="s">
        <v>63</v>
      </c>
      <c r="N3" s="28"/>
      <c r="O3" s="28"/>
      <c r="P3" s="80" t="s">
        <v>82</v>
      </c>
      <c r="Q3" s="80" t="s">
        <v>90</v>
      </c>
      <c r="R3" s="28"/>
      <c r="S3" s="28"/>
      <c r="T3" s="28"/>
      <c r="U3" s="27"/>
      <c r="V3" s="27"/>
    </row>
    <row r="4" spans="1:22" ht="12.75" customHeight="1" thickBot="1">
      <c r="A4" s="130"/>
      <c r="B4" s="131"/>
      <c r="C4" s="131"/>
      <c r="D4" s="131"/>
      <c r="E4" s="131"/>
      <c r="F4" s="131"/>
      <c r="G4" s="124"/>
      <c r="H4" s="126"/>
      <c r="I4" s="126"/>
      <c r="L4" s="27" t="s">
        <v>44</v>
      </c>
      <c r="M4" s="28"/>
      <c r="N4" s="28"/>
      <c r="O4" s="28"/>
      <c r="P4" s="28"/>
      <c r="Q4" s="28"/>
      <c r="R4" s="28"/>
      <c r="S4" s="28"/>
      <c r="T4" s="28"/>
      <c r="U4" s="27"/>
      <c r="V4" s="27"/>
    </row>
    <row r="5" spans="1:22" ht="16.5" customHeight="1" thickBot="1">
      <c r="A5" s="30" t="s">
        <v>47</v>
      </c>
      <c r="B5" s="175" t="s">
        <v>62</v>
      </c>
      <c r="C5" s="175"/>
      <c r="D5" s="175"/>
      <c r="E5" s="175"/>
      <c r="F5" s="175"/>
      <c r="G5" s="175"/>
      <c r="H5" s="175"/>
      <c r="I5" s="126"/>
      <c r="L5" s="83">
        <f>IF(H9="SI",Mod_sem_min_1año,Sem_min_1año)</f>
        <v>0</v>
      </c>
      <c r="M5" s="84"/>
      <c r="N5" s="27">
        <v>700</v>
      </c>
      <c r="O5" s="27"/>
      <c r="P5" s="27"/>
      <c r="Q5" s="27"/>
      <c r="R5" s="27"/>
      <c r="S5" s="27"/>
      <c r="T5" s="27"/>
      <c r="U5" s="27"/>
      <c r="V5" s="27"/>
    </row>
    <row r="6" spans="1:22" ht="15.75" customHeight="1" thickBot="1">
      <c r="A6" s="124"/>
      <c r="B6" s="124"/>
      <c r="C6" s="131"/>
      <c r="D6" s="124"/>
      <c r="E6" s="124"/>
      <c r="F6" s="124"/>
      <c r="G6" s="124"/>
      <c r="H6" s="126"/>
      <c r="I6" s="126"/>
      <c r="L6" s="31">
        <f>IF(ROUNDUP(MAX(F19:F33),0)&gt;Semanas_max_en_1,Semanas_max_en_1,ROUNDUP(MAX(F19:F33),0))</f>
        <v>0</v>
      </c>
      <c r="M6" s="82"/>
      <c r="N6" s="32">
        <v>20</v>
      </c>
      <c r="O6" s="33" t="s">
        <v>49</v>
      </c>
      <c r="P6" s="34"/>
      <c r="Q6" s="34"/>
      <c r="R6" s="34"/>
      <c r="S6" s="34"/>
      <c r="T6" s="34"/>
      <c r="U6" s="27"/>
      <c r="V6" s="27"/>
    </row>
    <row r="7" spans="1:22" ht="15.75" customHeight="1">
      <c r="A7" s="132"/>
      <c r="B7" s="93" t="s">
        <v>51</v>
      </c>
      <c r="C7" s="93" t="s">
        <v>52</v>
      </c>
      <c r="D7" s="131"/>
      <c r="E7" s="131"/>
      <c r="F7" s="124"/>
      <c r="G7" s="124"/>
      <c r="H7" s="99">
        <f>IF(B5=$M$2,N6,30)</f>
        <v>20</v>
      </c>
      <c r="I7" s="126"/>
      <c r="L7" s="35" t="s">
        <v>83</v>
      </c>
      <c r="M7" s="35"/>
      <c r="N7" s="27"/>
      <c r="O7" s="27"/>
      <c r="P7" s="27"/>
      <c r="Q7" s="27"/>
      <c r="R7" s="27"/>
      <c r="S7" s="27"/>
      <c r="T7" s="27"/>
      <c r="U7" s="27"/>
      <c r="V7" s="27"/>
    </row>
    <row r="8" spans="1:22" ht="13.5" thickBot="1">
      <c r="A8" s="133" t="s">
        <v>50</v>
      </c>
      <c r="B8" s="183">
        <v>1780</v>
      </c>
      <c r="C8" s="183"/>
      <c r="D8" s="126"/>
      <c r="E8" s="124"/>
      <c r="F8" s="124"/>
      <c r="G8" s="124"/>
      <c r="H8" s="126"/>
      <c r="I8" s="126"/>
      <c r="J8" s="27"/>
      <c r="K8" s="27"/>
      <c r="L8" s="27"/>
      <c r="M8" s="27"/>
      <c r="N8" s="27"/>
      <c r="O8" s="27"/>
      <c r="P8" s="27"/>
      <c r="Q8" s="27"/>
      <c r="R8" s="27"/>
      <c r="S8" s="27"/>
      <c r="T8" s="27"/>
      <c r="U8" s="27"/>
      <c r="V8" s="27"/>
    </row>
    <row r="9" spans="1:22" ht="12.75">
      <c r="A9" s="132" t="s">
        <v>53</v>
      </c>
      <c r="B9" s="97">
        <v>32</v>
      </c>
      <c r="C9" s="97">
        <v>21</v>
      </c>
      <c r="D9" s="124"/>
      <c r="E9" s="135"/>
      <c r="F9" s="168" t="s">
        <v>80</v>
      </c>
      <c r="G9" s="169"/>
      <c r="H9" s="88" t="s">
        <v>81</v>
      </c>
      <c r="I9" s="126"/>
      <c r="J9" s="27"/>
      <c r="K9" s="27"/>
      <c r="L9" s="90">
        <f>IF(Tipo_relación_laboral="Beca formación",IF(B34=0,0,(B34-SUM(L19:L33))/B15),0.35)</f>
        <v>0.35</v>
      </c>
      <c r="M9" s="122">
        <f>ROUND(L9*100,0)</f>
        <v>35</v>
      </c>
      <c r="N9" s="27"/>
      <c r="O9" s="27"/>
      <c r="P9" s="27"/>
      <c r="Q9" s="27"/>
      <c r="R9" s="27"/>
      <c r="S9" s="27"/>
      <c r="T9" s="27"/>
      <c r="U9" s="27"/>
      <c r="V9" s="27"/>
    </row>
    <row r="10" spans="1:22" ht="13.5" thickBot="1">
      <c r="A10" s="132" t="s">
        <v>84</v>
      </c>
      <c r="B10" s="172" t="s">
        <v>89</v>
      </c>
      <c r="C10" s="172"/>
      <c r="D10" s="172"/>
      <c r="E10" s="36"/>
      <c r="F10" s="170"/>
      <c r="G10" s="171"/>
      <c r="H10" s="92"/>
      <c r="I10" s="126"/>
      <c r="J10" s="27"/>
      <c r="K10" s="27"/>
      <c r="L10" s="27"/>
      <c r="M10" s="27"/>
      <c r="N10" s="27"/>
      <c r="O10" s="27"/>
      <c r="P10" s="27"/>
      <c r="Q10" s="27"/>
      <c r="R10" s="27"/>
      <c r="S10" s="27"/>
      <c r="T10" s="27"/>
      <c r="U10" s="27"/>
      <c r="V10" s="27"/>
    </row>
    <row r="11" spans="1:22" ht="12.75">
      <c r="A11" s="132" t="s">
        <v>85</v>
      </c>
      <c r="B11" s="98">
        <v>45548</v>
      </c>
      <c r="C11" s="135"/>
      <c r="D11" s="124"/>
      <c r="E11" s="135"/>
      <c r="F11" s="168" t="s">
        <v>79</v>
      </c>
      <c r="G11" s="169"/>
      <c r="H11" s="173">
        <v>25</v>
      </c>
      <c r="I11" s="126"/>
      <c r="J11" s="27"/>
      <c r="K11" s="27"/>
      <c r="L11" s="27"/>
      <c r="M11" s="27"/>
      <c r="N11" s="27"/>
      <c r="O11" s="27"/>
      <c r="P11" s="27"/>
      <c r="Q11" s="27"/>
      <c r="R11" s="27"/>
      <c r="S11" s="27"/>
      <c r="T11" s="27"/>
      <c r="U11" s="27"/>
      <c r="V11" s="27"/>
    </row>
    <row r="12" spans="1:22" ht="13.5" thickBot="1">
      <c r="A12" s="132" t="s">
        <v>86</v>
      </c>
      <c r="B12" s="94">
        <v>45828</v>
      </c>
      <c r="C12" s="134"/>
      <c r="D12" s="124"/>
      <c r="E12" s="135"/>
      <c r="F12" s="170"/>
      <c r="G12" s="171"/>
      <c r="H12" s="174"/>
      <c r="I12" s="126"/>
      <c r="J12" s="27"/>
      <c r="K12" s="27"/>
      <c r="L12" s="27"/>
      <c r="M12" s="27"/>
      <c r="N12" s="27"/>
      <c r="O12" s="27"/>
      <c r="P12" s="27"/>
      <c r="Q12" s="27"/>
      <c r="R12" s="27"/>
      <c r="S12" s="27"/>
      <c r="T12" s="27"/>
      <c r="U12" s="27"/>
      <c r="V12" s="27"/>
    </row>
    <row r="13" spans="1:22" ht="13.5" customHeight="1">
      <c r="A13" s="132" t="s">
        <v>87</v>
      </c>
      <c r="B13" s="95">
        <f>B12-B11+1</f>
        <v>281</v>
      </c>
      <c r="C13" s="134"/>
      <c r="D13" s="124"/>
      <c r="E13" s="135"/>
      <c r="F13" s="167">
        <f>IF(H9="SI",IF(Mod_sem_min_1año&lt;Sem_min_1año,"Debe incrementar semanas mínimas a dualizar",""),"")</f>
      </c>
      <c r="G13" s="167"/>
      <c r="H13" s="167"/>
      <c r="I13" s="126"/>
      <c r="J13" s="27"/>
      <c r="K13" s="27"/>
      <c r="L13" s="27"/>
      <c r="M13" s="27"/>
      <c r="N13" s="27"/>
      <c r="O13" s="27"/>
      <c r="P13" s="27"/>
      <c r="Q13" s="27"/>
      <c r="R13" s="27"/>
      <c r="S13" s="27"/>
      <c r="T13" s="27"/>
      <c r="U13" s="27"/>
      <c r="V13" s="27"/>
    </row>
    <row r="14" spans="1:22" ht="12.75">
      <c r="A14" s="132" t="s">
        <v>88</v>
      </c>
      <c r="B14" s="96">
        <f>B13*22/365</f>
        <v>16.936986301369863</v>
      </c>
      <c r="C14" s="134"/>
      <c r="D14" s="124"/>
      <c r="E14" s="135"/>
      <c r="F14" s="136"/>
      <c r="G14" s="136"/>
      <c r="H14" s="137"/>
      <c r="I14" s="126"/>
      <c r="J14" s="27"/>
      <c r="K14" s="27"/>
      <c r="L14" s="27"/>
      <c r="M14" s="27"/>
      <c r="N14" s="27"/>
      <c r="O14" s="27"/>
      <c r="P14" s="27"/>
      <c r="Q14" s="27"/>
      <c r="R14" s="27"/>
      <c r="S14" s="27"/>
      <c r="T14" s="27"/>
      <c r="U14" s="27"/>
      <c r="V14" s="27"/>
    </row>
    <row r="15" spans="1:22" ht="12.75">
      <c r="A15" s="132" t="s">
        <v>100</v>
      </c>
      <c r="B15" s="96">
        <f>ROUND(Horas_convenio*B13/365,0)</f>
        <v>1370</v>
      </c>
      <c r="C15" s="134"/>
      <c r="D15" s="124"/>
      <c r="E15" s="135"/>
      <c r="F15" s="136"/>
      <c r="G15" s="136"/>
      <c r="H15" s="137"/>
      <c r="I15" s="126"/>
      <c r="J15" s="27"/>
      <c r="K15" s="27"/>
      <c r="L15" s="27"/>
      <c r="M15" s="27"/>
      <c r="N15" s="27"/>
      <c r="O15" s="27"/>
      <c r="P15" s="27"/>
      <c r="Q15" s="27"/>
      <c r="R15" s="27"/>
      <c r="S15" s="27"/>
      <c r="T15" s="27"/>
      <c r="U15" s="27"/>
      <c r="V15" s="27"/>
    </row>
    <row r="16" spans="1:22" ht="15.75" customHeight="1" thickBot="1">
      <c r="A16" s="130"/>
      <c r="B16" s="29"/>
      <c r="C16" s="131"/>
      <c r="D16" s="131"/>
      <c r="E16" s="131"/>
      <c r="F16" s="124"/>
      <c r="G16" s="138"/>
      <c r="H16" s="138"/>
      <c r="I16" s="126"/>
      <c r="J16" s="27"/>
      <c r="K16" s="27"/>
      <c r="L16" s="27"/>
      <c r="M16" s="35"/>
      <c r="N16" s="27"/>
      <c r="O16" s="27"/>
      <c r="P16" s="27"/>
      <c r="Q16" s="27"/>
      <c r="R16" s="27"/>
      <c r="S16" s="27"/>
      <c r="T16" s="27"/>
      <c r="U16" s="27"/>
      <c r="V16" s="27"/>
    </row>
    <row r="17" spans="1:22" ht="16.5" thickBot="1">
      <c r="A17" s="188" t="s">
        <v>41</v>
      </c>
      <c r="B17" s="186" t="s">
        <v>3</v>
      </c>
      <c r="C17" s="187"/>
      <c r="D17" s="176" t="s">
        <v>2</v>
      </c>
      <c r="E17" s="177"/>
      <c r="F17" s="177"/>
      <c r="G17" s="177"/>
      <c r="H17" s="178"/>
      <c r="I17" s="126"/>
      <c r="K17" s="27"/>
      <c r="L17" s="27"/>
      <c r="M17" s="27"/>
      <c r="N17" s="27"/>
      <c r="O17" s="27"/>
      <c r="P17" s="27"/>
      <c r="Q17" s="27"/>
      <c r="R17" s="27"/>
      <c r="S17" s="27"/>
      <c r="T17" s="27"/>
      <c r="U17" s="27"/>
      <c r="V17" s="27"/>
    </row>
    <row r="18" spans="1:22" ht="94.5" customHeight="1" thickBot="1">
      <c r="A18" s="189"/>
      <c r="B18" s="85" t="s">
        <v>0</v>
      </c>
      <c r="C18" s="86" t="s">
        <v>1</v>
      </c>
      <c r="D18" s="87" t="s">
        <v>45</v>
      </c>
      <c r="E18" s="85" t="s">
        <v>46</v>
      </c>
      <c r="F18" s="105" t="s">
        <v>48</v>
      </c>
      <c r="G18" s="112" t="s">
        <v>36</v>
      </c>
      <c r="H18" s="113" t="s">
        <v>34</v>
      </c>
      <c r="I18" s="124"/>
      <c r="J18" s="27"/>
      <c r="K18" s="27"/>
      <c r="L18" s="27"/>
      <c r="M18" s="27"/>
      <c r="N18" s="27"/>
      <c r="O18" s="27"/>
      <c r="P18" s="27"/>
      <c r="Q18" s="27"/>
      <c r="R18" s="27"/>
      <c r="S18" s="27"/>
      <c r="T18" s="27"/>
      <c r="U18" s="27"/>
      <c r="V18" s="27"/>
    </row>
    <row r="19" spans="1:12" s="34" customFormat="1" ht="16.5" customHeight="1">
      <c r="A19" s="144"/>
      <c r="B19" s="145"/>
      <c r="C19" s="146"/>
      <c r="D19" s="147"/>
      <c r="E19" s="148"/>
      <c r="F19" s="106">
        <f aca="true" t="shared" si="0" ref="F19:F33">IF(E19="","",IF(D19=$L$3,IF(B19/E19&lt;Semanas_max_en_1,"","&lt;-Aumentar h/sem"),IF(B19="","",IF(ROUNDUP(B19/E19,0)&gt;Semanas_max_en_1,"&lt;-Aumentar h/sem",ROUNDUP(B19/E19,0)))))</f>
      </c>
      <c r="G19" s="163">
        <f aca="true" t="shared" si="1" ref="G19:G33">IF(E19="","",IF(D19="","",IF(D19=$L$4,"",IF(D19=$L$2,IF(E19="","Faltan horas/sem",E19*Sem_1),IF(E19="","Faltan horas/sem",C19)))))</f>
      </c>
      <c r="H19" s="164">
        <f>IF(D19=$L$4,C19,IF(D19=$L$3,"",IF(G19="","",IF((C19-G19)&gt;0,C19-G19,0))))</f>
      </c>
      <c r="I19" s="129"/>
      <c r="L19" s="91">
        <f>IF(D19="FCT",B19,"")</f>
      </c>
    </row>
    <row r="20" spans="1:12" s="27" customFormat="1" ht="16.5" customHeight="1">
      <c r="A20" s="149"/>
      <c r="B20" s="150"/>
      <c r="C20" s="151"/>
      <c r="D20" s="152"/>
      <c r="E20" s="153"/>
      <c r="F20" s="107">
        <f t="shared" si="0"/>
      </c>
      <c r="G20" s="109">
        <f t="shared" si="1"/>
      </c>
      <c r="H20" s="111">
        <f aca="true" t="shared" si="2" ref="H20:H33">IF(D20=$L$4,C20,IF(D20=$L$3,"",IF(G20="","",IF((C20-G20)&gt;0,C20-G20,0))))</f>
      </c>
      <c r="I20" s="126"/>
      <c r="L20" s="91">
        <f aca="true" t="shared" si="3" ref="L20:L33">IF(D20="FCT",B20,"")</f>
      </c>
    </row>
    <row r="21" spans="1:12" s="27" customFormat="1" ht="16.5" customHeight="1">
      <c r="A21" s="149"/>
      <c r="B21" s="150"/>
      <c r="C21" s="151"/>
      <c r="D21" s="152"/>
      <c r="E21" s="153"/>
      <c r="F21" s="107">
        <f t="shared" si="0"/>
      </c>
      <c r="G21" s="109">
        <f t="shared" si="1"/>
      </c>
      <c r="H21" s="111">
        <f t="shared" si="2"/>
      </c>
      <c r="I21" s="126"/>
      <c r="L21" s="91">
        <f t="shared" si="3"/>
      </c>
    </row>
    <row r="22" spans="1:12" s="27" customFormat="1" ht="16.5" customHeight="1">
      <c r="A22" s="149"/>
      <c r="B22" s="150"/>
      <c r="C22" s="151"/>
      <c r="D22" s="152"/>
      <c r="E22" s="153"/>
      <c r="F22" s="107">
        <f t="shared" si="0"/>
      </c>
      <c r="G22" s="109">
        <f t="shared" si="1"/>
      </c>
      <c r="H22" s="111">
        <f t="shared" si="2"/>
      </c>
      <c r="I22" s="126"/>
      <c r="L22" s="91">
        <f t="shared" si="3"/>
      </c>
    </row>
    <row r="23" spans="1:12" s="27" customFormat="1" ht="16.5" customHeight="1">
      <c r="A23" s="149"/>
      <c r="B23" s="150"/>
      <c r="C23" s="151"/>
      <c r="D23" s="152"/>
      <c r="E23" s="153"/>
      <c r="F23" s="107">
        <f t="shared" si="0"/>
      </c>
      <c r="G23" s="109">
        <f t="shared" si="1"/>
      </c>
      <c r="H23" s="111">
        <f t="shared" si="2"/>
      </c>
      <c r="I23" s="126"/>
      <c r="L23" s="91">
        <f t="shared" si="3"/>
      </c>
    </row>
    <row r="24" spans="1:12" s="27" customFormat="1" ht="16.5" customHeight="1">
      <c r="A24" s="149"/>
      <c r="B24" s="150"/>
      <c r="C24" s="151"/>
      <c r="D24" s="152"/>
      <c r="E24" s="153"/>
      <c r="F24" s="107">
        <f t="shared" si="0"/>
      </c>
      <c r="G24" s="109">
        <f t="shared" si="1"/>
      </c>
      <c r="H24" s="111">
        <f t="shared" si="2"/>
      </c>
      <c r="I24" s="126"/>
      <c r="L24" s="91">
        <f t="shared" si="3"/>
      </c>
    </row>
    <row r="25" spans="1:12" s="27" customFormat="1" ht="16.5" customHeight="1">
      <c r="A25" s="149"/>
      <c r="B25" s="150"/>
      <c r="C25" s="151"/>
      <c r="D25" s="152"/>
      <c r="E25" s="153"/>
      <c r="F25" s="107">
        <f t="shared" si="0"/>
      </c>
      <c r="G25" s="109">
        <f t="shared" si="1"/>
      </c>
      <c r="H25" s="111">
        <f t="shared" si="2"/>
      </c>
      <c r="I25" s="126"/>
      <c r="L25" s="91">
        <f t="shared" si="3"/>
      </c>
    </row>
    <row r="26" spans="1:12" s="27" customFormat="1" ht="16.5" customHeight="1">
      <c r="A26" s="149"/>
      <c r="B26" s="150"/>
      <c r="C26" s="151"/>
      <c r="D26" s="152"/>
      <c r="E26" s="153"/>
      <c r="F26" s="107">
        <f t="shared" si="0"/>
      </c>
      <c r="G26" s="109">
        <f t="shared" si="1"/>
      </c>
      <c r="H26" s="111">
        <f t="shared" si="2"/>
      </c>
      <c r="I26" s="126"/>
      <c r="L26" s="91">
        <f t="shared" si="3"/>
      </c>
    </row>
    <row r="27" spans="1:12" s="27" customFormat="1" ht="16.5" customHeight="1">
      <c r="A27" s="149"/>
      <c r="B27" s="150"/>
      <c r="C27" s="151"/>
      <c r="D27" s="152"/>
      <c r="E27" s="153"/>
      <c r="F27" s="107">
        <f t="shared" si="0"/>
      </c>
      <c r="G27" s="109">
        <f t="shared" si="1"/>
      </c>
      <c r="H27" s="111">
        <f t="shared" si="2"/>
      </c>
      <c r="I27" s="126"/>
      <c r="L27" s="91">
        <f t="shared" si="3"/>
      </c>
    </row>
    <row r="28" spans="1:12" s="27" customFormat="1" ht="16.5" customHeight="1">
      <c r="A28" s="154"/>
      <c r="B28" s="155"/>
      <c r="C28" s="156"/>
      <c r="D28" s="152"/>
      <c r="E28" s="153"/>
      <c r="F28" s="107">
        <f t="shared" si="0"/>
      </c>
      <c r="G28" s="109">
        <f t="shared" si="1"/>
      </c>
      <c r="H28" s="111">
        <f t="shared" si="2"/>
      </c>
      <c r="I28" s="126"/>
      <c r="L28" s="91">
        <f t="shared" si="3"/>
      </c>
    </row>
    <row r="29" spans="1:12" s="27" customFormat="1" ht="16.5" customHeight="1">
      <c r="A29" s="154"/>
      <c r="B29" s="155"/>
      <c r="C29" s="156"/>
      <c r="D29" s="152"/>
      <c r="E29" s="153"/>
      <c r="F29" s="107">
        <f t="shared" si="0"/>
      </c>
      <c r="G29" s="109">
        <f t="shared" si="1"/>
      </c>
      <c r="H29" s="111">
        <f t="shared" si="2"/>
      </c>
      <c r="I29" s="126"/>
      <c r="L29" s="91">
        <f t="shared" si="3"/>
      </c>
    </row>
    <row r="30" spans="1:12" s="27" customFormat="1" ht="16.5" customHeight="1">
      <c r="A30" s="154"/>
      <c r="B30" s="155"/>
      <c r="C30" s="156"/>
      <c r="D30" s="152"/>
      <c r="E30" s="153"/>
      <c r="F30" s="107">
        <f t="shared" si="0"/>
      </c>
      <c r="G30" s="109">
        <f t="shared" si="1"/>
      </c>
      <c r="H30" s="111">
        <f t="shared" si="2"/>
      </c>
      <c r="I30" s="126"/>
      <c r="L30" s="91">
        <f t="shared" si="3"/>
      </c>
    </row>
    <row r="31" spans="1:12" s="27" customFormat="1" ht="16.5" customHeight="1">
      <c r="A31" s="154"/>
      <c r="B31" s="155"/>
      <c r="C31" s="156"/>
      <c r="D31" s="152"/>
      <c r="E31" s="153"/>
      <c r="F31" s="107">
        <f t="shared" si="0"/>
      </c>
      <c r="G31" s="109">
        <f t="shared" si="1"/>
      </c>
      <c r="H31" s="111">
        <f t="shared" si="2"/>
      </c>
      <c r="I31" s="126"/>
      <c r="L31" s="91">
        <f t="shared" si="3"/>
      </c>
    </row>
    <row r="32" spans="1:12" s="27" customFormat="1" ht="16.5" customHeight="1">
      <c r="A32" s="154"/>
      <c r="B32" s="157"/>
      <c r="C32" s="156"/>
      <c r="D32" s="152"/>
      <c r="E32" s="153"/>
      <c r="F32" s="107">
        <f t="shared" si="0"/>
      </c>
      <c r="G32" s="109">
        <f t="shared" si="1"/>
      </c>
      <c r="H32" s="111">
        <f t="shared" si="2"/>
      </c>
      <c r="I32" s="126"/>
      <c r="L32" s="91">
        <f t="shared" si="3"/>
      </c>
    </row>
    <row r="33" spans="1:12" s="27" customFormat="1" ht="16.5" customHeight="1" thickBot="1">
      <c r="A33" s="158"/>
      <c r="B33" s="159"/>
      <c r="C33" s="160"/>
      <c r="D33" s="161"/>
      <c r="E33" s="162"/>
      <c r="F33" s="108">
        <f t="shared" si="0"/>
      </c>
      <c r="G33" s="110">
        <f t="shared" si="1"/>
      </c>
      <c r="H33" s="165">
        <f t="shared" si="2"/>
      </c>
      <c r="I33" s="126"/>
      <c r="L33" s="91">
        <f t="shared" si="3"/>
      </c>
    </row>
    <row r="34" spans="1:9" ht="26.25" thickBot="1">
      <c r="A34" s="37"/>
      <c r="B34" s="100">
        <f>SUM(B19:B33)</f>
        <v>0</v>
      </c>
      <c r="C34" s="101">
        <f>SUM(C19:C33)</f>
        <v>0</v>
      </c>
      <c r="D34" s="38"/>
      <c r="E34" s="102">
        <f>IF(SUM(E19:E33)=0,"",IF(SUM(E19:E33)&gt;Horas_max_semana,CONCATENATE("Reducir horas (",SUM(E19:E33),"&gt;",Horas_max_semana,")"),SUM(E19:E33)))</f>
      </c>
      <c r="F34" s="102" t="str">
        <f>CONCATENATE("Semanas dualizadas = ",Sem_1)</f>
        <v>Semanas dualizadas = 0</v>
      </c>
      <c r="G34" s="103">
        <f>ROUND(SUM(G19:G33),0)</f>
        <v>0</v>
      </c>
      <c r="H34" s="104">
        <f>ROUND(SUM(H19:H33),0)</f>
        <v>0</v>
      </c>
      <c r="I34" s="124"/>
    </row>
    <row r="35" spans="1:9" ht="16.5" thickBot="1">
      <c r="A35" s="139"/>
      <c r="B35" s="140"/>
      <c r="C35" s="140"/>
      <c r="D35" s="140"/>
      <c r="E35" s="140"/>
      <c r="F35" s="124"/>
      <c r="G35" s="89">
        <f>IF(Horas_convenio="","",IF(G34=0,"",G34/B15))</f>
      </c>
      <c r="H35" s="123">
        <f>ROUND((G34+H34),0)</f>
        <v>0</v>
      </c>
      <c r="I35" s="124"/>
    </row>
    <row r="36" spans="1:9" ht="15.75" customHeight="1">
      <c r="A36" s="139"/>
      <c r="B36" s="140"/>
      <c r="C36" s="140"/>
      <c r="D36" s="140"/>
      <c r="E36" s="140"/>
      <c r="F36" s="141"/>
      <c r="G36" s="179" t="s">
        <v>91</v>
      </c>
      <c r="H36" s="124"/>
      <c r="I36" s="124"/>
    </row>
    <row r="37" spans="1:9" ht="12.75">
      <c r="A37" s="184" t="s">
        <v>35</v>
      </c>
      <c r="B37" s="184"/>
      <c r="C37" s="184"/>
      <c r="D37" s="184"/>
      <c r="E37" s="184"/>
      <c r="F37" s="184"/>
      <c r="G37" s="180"/>
      <c r="H37" s="124"/>
      <c r="I37" s="124"/>
    </row>
    <row r="38" spans="1:9" ht="47.25" customHeight="1" thickBot="1">
      <c r="A38" s="185" t="s">
        <v>92</v>
      </c>
      <c r="B38" s="184"/>
      <c r="C38" s="184"/>
      <c r="D38" s="184"/>
      <c r="E38" s="184"/>
      <c r="F38" s="184"/>
      <c r="G38" s="181"/>
      <c r="H38" s="124"/>
      <c r="I38" s="124"/>
    </row>
    <row r="39" spans="1:9" ht="12" customHeight="1">
      <c r="A39" s="124"/>
      <c r="B39" s="124"/>
      <c r="C39" s="124"/>
      <c r="D39" s="124"/>
      <c r="E39" s="124"/>
      <c r="F39" s="124"/>
      <c r="G39" s="124"/>
      <c r="H39" s="124"/>
      <c r="I39" s="124"/>
    </row>
    <row r="40" spans="1:9" ht="12.75">
      <c r="A40" s="142"/>
      <c r="B40" s="126"/>
      <c r="C40" s="126"/>
      <c r="D40" s="126"/>
      <c r="E40" s="126"/>
      <c r="F40" s="126"/>
      <c r="G40" s="124"/>
      <c r="H40" s="124"/>
      <c r="I40" s="124"/>
    </row>
    <row r="41" spans="1:9" ht="12.75">
      <c r="A41" s="126"/>
      <c r="B41" s="126"/>
      <c r="C41" s="126"/>
      <c r="D41" s="126"/>
      <c r="E41" s="126"/>
      <c r="F41" s="126"/>
      <c r="G41" s="124"/>
      <c r="H41" s="124"/>
      <c r="I41" s="124"/>
    </row>
    <row r="42" spans="1:6" ht="12.75">
      <c r="A42" s="27"/>
      <c r="B42" s="27"/>
      <c r="C42" s="27"/>
      <c r="D42" s="27"/>
      <c r="E42" s="27"/>
      <c r="F42" s="27"/>
    </row>
    <row r="43" spans="1:6" ht="12.75">
      <c r="A43" s="27"/>
      <c r="B43" s="27"/>
      <c r="C43" s="27"/>
      <c r="D43" s="27"/>
      <c r="E43" s="27"/>
      <c r="F43" s="27"/>
    </row>
    <row r="44" spans="1:6" ht="12.75">
      <c r="A44" s="27"/>
      <c r="B44" s="27"/>
      <c r="C44" s="27"/>
      <c r="D44" s="27"/>
      <c r="E44" s="27"/>
      <c r="F44" s="27"/>
    </row>
    <row r="45" spans="1:6" ht="12.75">
      <c r="A45" s="27"/>
      <c r="B45" s="27"/>
      <c r="C45" s="27"/>
      <c r="D45" s="27"/>
      <c r="E45" s="27"/>
      <c r="F45" s="27"/>
    </row>
    <row r="46" spans="1:6" ht="12.75">
      <c r="A46" s="27"/>
      <c r="B46" s="27"/>
      <c r="C46" s="27"/>
      <c r="D46" s="27"/>
      <c r="E46" s="27"/>
      <c r="F46" s="27"/>
    </row>
    <row r="47" spans="1:6" ht="12.75">
      <c r="A47" s="27"/>
      <c r="B47" s="27"/>
      <c r="C47" s="27"/>
      <c r="D47" s="27"/>
      <c r="E47" s="27"/>
      <c r="F47" s="27"/>
    </row>
    <row r="48" spans="1:6" ht="12.75">
      <c r="A48" s="27"/>
      <c r="B48" s="27"/>
      <c r="C48" s="27"/>
      <c r="D48" s="27"/>
      <c r="E48" s="27"/>
      <c r="F48" s="27"/>
    </row>
    <row r="49" spans="1:6" ht="12.75">
      <c r="A49" s="27"/>
      <c r="B49" s="27"/>
      <c r="C49" s="27"/>
      <c r="D49" s="27"/>
      <c r="E49" s="27"/>
      <c r="F49" s="27"/>
    </row>
    <row r="50" spans="1:6" ht="12.75">
      <c r="A50" s="27"/>
      <c r="B50" s="27"/>
      <c r="C50" s="27"/>
      <c r="D50" s="27"/>
      <c r="E50" s="27"/>
      <c r="F50" s="27"/>
    </row>
    <row r="51" spans="1:6" ht="12.75">
      <c r="A51" s="27"/>
      <c r="B51" s="27"/>
      <c r="C51" s="27"/>
      <c r="D51" s="27"/>
      <c r="E51" s="27"/>
      <c r="F51" s="27"/>
    </row>
  </sheetData>
  <sheetProtection sheet="1"/>
  <mergeCells count="15">
    <mergeCell ref="D17:H17"/>
    <mergeCell ref="G36:G38"/>
    <mergeCell ref="B1:F1"/>
    <mergeCell ref="B3:F3"/>
    <mergeCell ref="B8:C8"/>
    <mergeCell ref="A37:F37"/>
    <mergeCell ref="A38:F38"/>
    <mergeCell ref="B17:C17"/>
    <mergeCell ref="A17:A18"/>
    <mergeCell ref="F13:H13"/>
    <mergeCell ref="F11:G12"/>
    <mergeCell ref="B10:D10"/>
    <mergeCell ref="F9:G10"/>
    <mergeCell ref="H11:H12"/>
    <mergeCell ref="B5:H5"/>
  </mergeCells>
  <conditionalFormatting sqref="G19:G33">
    <cfRule type="cellIs" priority="6" dxfId="0" operator="lessThan" stopIfTrue="1">
      <formula>$B19</formula>
    </cfRule>
  </conditionalFormatting>
  <conditionalFormatting sqref="C19 C28:C33">
    <cfRule type="cellIs" priority="3" dxfId="0" operator="lessThan" stopIfTrue="1">
      <formula>B19</formula>
    </cfRule>
  </conditionalFormatting>
  <conditionalFormatting sqref="G35">
    <cfRule type="cellIs" priority="1" dxfId="0" operator="lessThan" stopIfTrue="1">
      <formula>L9</formula>
    </cfRule>
  </conditionalFormatting>
  <dataValidations count="4">
    <dataValidation type="list" allowBlank="1" showInputMessage="1" showErrorMessage="1" sqref="B5">
      <formula1>$M$1:$M$3</formula1>
    </dataValidation>
    <dataValidation type="list" allowBlank="1" showInputMessage="1" showErrorMessage="1" sqref="H9">
      <formula1>$P$1:$P$3</formula1>
    </dataValidation>
    <dataValidation type="list" allowBlank="1" showInputMessage="1" showErrorMessage="1" sqref="B10:D10">
      <formula1>$Q$1:$Q$3</formula1>
    </dataValidation>
    <dataValidation type="list" allowBlank="1" showInputMessage="1" showErrorMessage="1" sqref="D19:D33">
      <formula1>$L$1:$L$4</formula1>
    </dataValidation>
  </dataValidations>
  <printOptions horizontalCentered="1"/>
  <pageMargins left="0.7874015748031497" right="0.7874015748031497" top="0.984251968503937" bottom="0.984251968503937" header="0" footer="0"/>
  <pageSetup fitToHeight="1" fitToWidth="1" horizontalDpi="600" verticalDpi="600" orientation="landscape" paperSize="9" scale="60" r:id="rId1"/>
  <headerFooter alignWithMargins="0">
    <oddFooter>&amp;L&amp;D&amp;R&amp;F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81"/>
  <sheetViews>
    <sheetView zoomScale="90" zoomScaleNormal="90" zoomScalePageLayoutView="0" workbookViewId="0" topLeftCell="A1">
      <selection activeCell="N42" sqref="N42"/>
    </sheetView>
  </sheetViews>
  <sheetFormatPr defaultColWidth="11.421875" defaultRowHeight="12.75"/>
  <cols>
    <col min="1" max="1" width="29.421875" style="0" customWidth="1"/>
    <col min="2" max="2" width="18.28125" style="0" customWidth="1"/>
    <col min="3" max="3" width="25.57421875" style="0" bestFit="1" customWidth="1"/>
    <col min="4" max="4" width="26.421875" style="0" bestFit="1" customWidth="1"/>
    <col min="5" max="5" width="13.57421875" style="0" customWidth="1"/>
    <col min="6" max="6" width="3.57421875" style="0" customWidth="1"/>
    <col min="7" max="12" width="3.28125" style="0" bestFit="1" customWidth="1"/>
    <col min="13" max="13" width="3.28125" style="0" customWidth="1"/>
    <col min="14" max="14" width="11.421875" style="3" customWidth="1"/>
  </cols>
  <sheetData>
    <row r="1" spans="1:6" ht="13.5" thickBot="1">
      <c r="A1" s="76" t="s">
        <v>61</v>
      </c>
      <c r="F1" s="76" t="s">
        <v>101</v>
      </c>
    </row>
    <row r="2" spans="1:7" ht="13.5" thickBot="1">
      <c r="A2" s="12"/>
      <c r="B2" s="77" t="s">
        <v>17</v>
      </c>
      <c r="F2" s="116"/>
      <c r="G2" s="117" t="s">
        <v>93</v>
      </c>
    </row>
    <row r="3" spans="1:7" ht="13.5" thickBot="1">
      <c r="A3" s="13"/>
      <c r="B3" s="77" t="s">
        <v>16</v>
      </c>
      <c r="F3" s="118"/>
      <c r="G3" s="117" t="s">
        <v>94</v>
      </c>
    </row>
    <row r="4" spans="1:7" ht="12.75">
      <c r="A4" s="14"/>
      <c r="B4" s="77" t="s">
        <v>15</v>
      </c>
      <c r="F4" s="120"/>
      <c r="G4" s="117" t="s">
        <v>95</v>
      </c>
    </row>
    <row r="5" spans="1:7" ht="13.5" thickBot="1">
      <c r="A5" s="2"/>
      <c r="B5" s="77"/>
      <c r="F5" s="121"/>
      <c r="G5" s="119" t="s">
        <v>96</v>
      </c>
    </row>
    <row r="6" spans="1:13" ht="12.75">
      <c r="A6" s="2"/>
      <c r="B6" s="77"/>
      <c r="F6" s="210" t="s">
        <v>97</v>
      </c>
      <c r="G6" s="210"/>
      <c r="H6" s="210"/>
      <c r="I6" s="210"/>
      <c r="J6" s="210"/>
      <c r="K6" s="210"/>
      <c r="L6" s="210"/>
      <c r="M6" s="210"/>
    </row>
    <row r="7" spans="6:13" ht="12.75">
      <c r="F7" s="210"/>
      <c r="G7" s="210"/>
      <c r="H7" s="210"/>
      <c r="I7" s="210"/>
      <c r="J7" s="210"/>
      <c r="K7" s="210"/>
      <c r="L7" s="210"/>
      <c r="M7" s="210"/>
    </row>
    <row r="8" spans="1:16" ht="99.75" customHeight="1">
      <c r="A8" s="61" t="s">
        <v>75</v>
      </c>
      <c r="B8" s="61" t="s">
        <v>54</v>
      </c>
      <c r="C8" s="61" t="s">
        <v>55</v>
      </c>
      <c r="D8" s="62" t="s">
        <v>56</v>
      </c>
      <c r="E8" s="58" t="s">
        <v>38</v>
      </c>
      <c r="F8" s="59" t="s">
        <v>37</v>
      </c>
      <c r="G8" s="60" t="s">
        <v>6</v>
      </c>
      <c r="H8" s="60" t="s">
        <v>7</v>
      </c>
      <c r="I8" s="60" t="s">
        <v>14</v>
      </c>
      <c r="J8" s="60" t="s">
        <v>8</v>
      </c>
      <c r="K8" s="60" t="s">
        <v>9</v>
      </c>
      <c r="L8" s="60" t="s">
        <v>10</v>
      </c>
      <c r="M8" s="60" t="s">
        <v>11</v>
      </c>
      <c r="N8" s="20"/>
      <c r="O8" s="2"/>
      <c r="P8" s="2"/>
    </row>
    <row r="9" spans="1:17" ht="15.75" customHeight="1">
      <c r="A9" s="47"/>
      <c r="B9" s="47"/>
      <c r="C9" s="48"/>
      <c r="D9" s="49"/>
      <c r="E9" s="203" t="s">
        <v>5</v>
      </c>
      <c r="F9" s="213">
        <v>2022</v>
      </c>
      <c r="G9" s="40">
        <v>27</v>
      </c>
      <c r="H9" s="40">
        <f>G9+1</f>
        <v>28</v>
      </c>
      <c r="I9" s="40">
        <f>H9+1</f>
        <v>29</v>
      </c>
      <c r="J9" s="40">
        <f>I9+1</f>
        <v>30</v>
      </c>
      <c r="K9" s="40">
        <f>J9+1</f>
        <v>31</v>
      </c>
      <c r="L9" s="41">
        <v>1</v>
      </c>
      <c r="M9" s="41">
        <f>L9+1</f>
        <v>2</v>
      </c>
      <c r="N9" s="19"/>
      <c r="O9" s="2"/>
      <c r="P9" s="2"/>
      <c r="Q9" s="3"/>
    </row>
    <row r="10" spans="1:17" ht="15" customHeight="1">
      <c r="A10" s="51"/>
      <c r="B10" s="52"/>
      <c r="C10" s="52"/>
      <c r="D10" s="53"/>
      <c r="E10" s="203"/>
      <c r="F10" s="213"/>
      <c r="G10" s="41">
        <f aca="true" t="shared" si="0" ref="G10:G16">M9+1</f>
        <v>3</v>
      </c>
      <c r="H10" s="41">
        <f aca="true" t="shared" si="1" ref="H10:M10">G10+1</f>
        <v>4</v>
      </c>
      <c r="I10" s="41">
        <f t="shared" si="1"/>
        <v>5</v>
      </c>
      <c r="J10" s="41">
        <f t="shared" si="1"/>
        <v>6</v>
      </c>
      <c r="K10" s="41">
        <f t="shared" si="1"/>
        <v>7</v>
      </c>
      <c r="L10" s="41">
        <f t="shared" si="1"/>
        <v>8</v>
      </c>
      <c r="M10" s="41">
        <f t="shared" si="1"/>
        <v>9</v>
      </c>
      <c r="N10" s="19"/>
      <c r="O10" s="2"/>
      <c r="P10" s="2"/>
      <c r="Q10" s="3"/>
    </row>
    <row r="11" spans="1:17" ht="12.75" customHeight="1">
      <c r="A11" s="51"/>
      <c r="B11" s="52"/>
      <c r="C11" s="52"/>
      <c r="D11" s="53"/>
      <c r="E11" s="203"/>
      <c r="F11" s="213"/>
      <c r="G11" s="41">
        <f t="shared" si="0"/>
        <v>10</v>
      </c>
      <c r="H11" s="41">
        <f aca="true" t="shared" si="2" ref="H11:M11">G11+1</f>
        <v>11</v>
      </c>
      <c r="I11" s="41">
        <f t="shared" si="2"/>
        <v>12</v>
      </c>
      <c r="J11" s="41">
        <f t="shared" si="2"/>
        <v>13</v>
      </c>
      <c r="K11" s="41">
        <f t="shared" si="2"/>
        <v>14</v>
      </c>
      <c r="L11" s="41">
        <f t="shared" si="2"/>
        <v>15</v>
      </c>
      <c r="M11" s="41">
        <f t="shared" si="2"/>
        <v>16</v>
      </c>
      <c r="N11" s="19"/>
      <c r="O11" s="2"/>
      <c r="P11" s="2"/>
      <c r="Q11" s="3"/>
    </row>
    <row r="12" spans="1:17" ht="14.25" customHeight="1">
      <c r="A12" s="51"/>
      <c r="B12" s="52"/>
      <c r="C12" s="52"/>
      <c r="D12" s="53"/>
      <c r="E12" s="203"/>
      <c r="F12" s="213"/>
      <c r="G12" s="41">
        <f t="shared" si="0"/>
        <v>17</v>
      </c>
      <c r="H12" s="41">
        <f aca="true" t="shared" si="3" ref="H12:M16">G12+1</f>
        <v>18</v>
      </c>
      <c r="I12" s="41">
        <f t="shared" si="3"/>
        <v>19</v>
      </c>
      <c r="J12" s="41">
        <f t="shared" si="3"/>
        <v>20</v>
      </c>
      <c r="K12" s="41">
        <f t="shared" si="3"/>
        <v>21</v>
      </c>
      <c r="L12" s="41">
        <f t="shared" si="3"/>
        <v>22</v>
      </c>
      <c r="M12" s="41">
        <f t="shared" si="3"/>
        <v>23</v>
      </c>
      <c r="N12" s="21"/>
      <c r="O12" s="2"/>
      <c r="P12" s="2"/>
      <c r="Q12" s="3"/>
    </row>
    <row r="13" spans="1:17" ht="12.75" customHeight="1">
      <c r="A13" s="51"/>
      <c r="B13" s="51"/>
      <c r="C13" s="51"/>
      <c r="D13" s="53"/>
      <c r="E13" s="203"/>
      <c r="F13" s="213"/>
      <c r="G13" s="41">
        <f t="shared" si="0"/>
        <v>24</v>
      </c>
      <c r="H13" s="41">
        <f aca="true" t="shared" si="4" ref="H13:I16">G13+1</f>
        <v>25</v>
      </c>
      <c r="I13" s="41">
        <f t="shared" si="3"/>
        <v>26</v>
      </c>
      <c r="J13" s="41">
        <f t="shared" si="3"/>
        <v>27</v>
      </c>
      <c r="K13" s="41">
        <f t="shared" si="3"/>
        <v>28</v>
      </c>
      <c r="L13" s="41">
        <f>K13+1</f>
        <v>29</v>
      </c>
      <c r="M13" s="41">
        <f>L13+1</f>
        <v>30</v>
      </c>
      <c r="N13" s="21"/>
      <c r="O13" s="2"/>
      <c r="P13" s="2"/>
      <c r="Q13" s="3"/>
    </row>
    <row r="14" spans="1:18" ht="15">
      <c r="A14" s="51"/>
      <c r="B14" s="52"/>
      <c r="C14" s="52"/>
      <c r="D14" s="54"/>
      <c r="E14" s="220" t="s">
        <v>12</v>
      </c>
      <c r="F14" s="213"/>
      <c r="G14" s="17">
        <v>1</v>
      </c>
      <c r="H14" s="17">
        <f t="shared" si="4"/>
        <v>2</v>
      </c>
      <c r="I14" s="17">
        <f t="shared" si="4"/>
        <v>3</v>
      </c>
      <c r="J14" s="17">
        <f>I14+1</f>
        <v>4</v>
      </c>
      <c r="K14" s="17">
        <f t="shared" si="3"/>
        <v>5</v>
      </c>
      <c r="L14" s="17">
        <f t="shared" si="3"/>
        <v>6</v>
      </c>
      <c r="M14" s="17">
        <f t="shared" si="3"/>
        <v>7</v>
      </c>
      <c r="N14" s="21"/>
      <c r="O14" s="2"/>
      <c r="P14" s="2"/>
      <c r="Q14" s="3"/>
      <c r="R14" s="1"/>
    </row>
    <row r="15" spans="1:18" ht="13.5" customHeight="1">
      <c r="A15" s="51"/>
      <c r="B15" s="52"/>
      <c r="C15" s="52"/>
      <c r="D15" s="56"/>
      <c r="E15" s="221"/>
      <c r="F15" s="213"/>
      <c r="G15" s="17">
        <f t="shared" si="0"/>
        <v>8</v>
      </c>
      <c r="H15" s="17">
        <f t="shared" si="4"/>
        <v>9</v>
      </c>
      <c r="I15" s="17">
        <f t="shared" si="4"/>
        <v>10</v>
      </c>
      <c r="J15" s="17">
        <f>I15+1</f>
        <v>11</v>
      </c>
      <c r="K15" s="17">
        <f t="shared" si="3"/>
        <v>12</v>
      </c>
      <c r="L15" s="17">
        <f t="shared" si="3"/>
        <v>13</v>
      </c>
      <c r="M15" s="17">
        <f t="shared" si="3"/>
        <v>14</v>
      </c>
      <c r="N15" s="22"/>
      <c r="O15" s="2"/>
      <c r="P15" s="2"/>
      <c r="Q15" s="9"/>
      <c r="R15" s="15"/>
    </row>
    <row r="16" spans="1:18" ht="15">
      <c r="A16" s="51"/>
      <c r="B16" s="52"/>
      <c r="C16" s="52"/>
      <c r="D16" s="56"/>
      <c r="E16" s="221"/>
      <c r="F16" s="213"/>
      <c r="G16" s="17">
        <f t="shared" si="0"/>
        <v>15</v>
      </c>
      <c r="H16" s="17">
        <f t="shared" si="4"/>
        <v>16</v>
      </c>
      <c r="I16" s="17">
        <f t="shared" si="4"/>
        <v>17</v>
      </c>
      <c r="J16" s="17">
        <f>I16+1</f>
        <v>18</v>
      </c>
      <c r="K16" s="17">
        <f t="shared" si="3"/>
        <v>19</v>
      </c>
      <c r="L16" s="17">
        <f t="shared" si="3"/>
        <v>20</v>
      </c>
      <c r="M16" s="17">
        <f t="shared" si="3"/>
        <v>21</v>
      </c>
      <c r="N16" s="22"/>
      <c r="O16" s="2"/>
      <c r="P16" s="2"/>
      <c r="Q16" s="9"/>
      <c r="R16" s="16"/>
    </row>
    <row r="17" spans="1:18" ht="15">
      <c r="A17" s="51"/>
      <c r="B17" s="51"/>
      <c r="C17" s="51"/>
      <c r="D17" s="56"/>
      <c r="E17" s="221"/>
      <c r="F17" s="213"/>
      <c r="G17" s="17">
        <f aca="true" t="shared" si="5" ref="G17:G61">M16+1</f>
        <v>22</v>
      </c>
      <c r="H17" s="17">
        <f>G17+1</f>
        <v>23</v>
      </c>
      <c r="I17" s="17">
        <f>H17+1</f>
        <v>24</v>
      </c>
      <c r="J17" s="17">
        <f>I17+1</f>
        <v>25</v>
      </c>
      <c r="K17" s="17">
        <f>J17+1</f>
        <v>26</v>
      </c>
      <c r="L17" s="17">
        <f>K17+1</f>
        <v>27</v>
      </c>
      <c r="M17" s="17">
        <f>L17+1</f>
        <v>28</v>
      </c>
      <c r="N17" s="22"/>
      <c r="O17" s="2"/>
      <c r="P17" s="2"/>
      <c r="Q17" s="10"/>
      <c r="R17" s="1"/>
    </row>
    <row r="18" spans="1:18" ht="15" customHeight="1">
      <c r="A18" s="51"/>
      <c r="B18" s="52"/>
      <c r="C18" s="52"/>
      <c r="D18" s="56"/>
      <c r="E18" s="203" t="s">
        <v>13</v>
      </c>
      <c r="F18" s="213"/>
      <c r="G18" s="40">
        <v>28</v>
      </c>
      <c r="H18" s="17">
        <f>G18+1</f>
        <v>29</v>
      </c>
      <c r="I18" s="17">
        <f>H18+1</f>
        <v>30</v>
      </c>
      <c r="J18" s="41">
        <v>1</v>
      </c>
      <c r="K18" s="41">
        <f>J18+1</f>
        <v>2</v>
      </c>
      <c r="L18" s="41">
        <f aca="true" t="shared" si="6" ref="L18:M20">K18+1</f>
        <v>3</v>
      </c>
      <c r="M18" s="41">
        <f t="shared" si="6"/>
        <v>4</v>
      </c>
      <c r="N18" s="22"/>
      <c r="O18" s="2"/>
      <c r="P18" s="2"/>
      <c r="Q18" s="11"/>
      <c r="R18" s="8"/>
    </row>
    <row r="19" spans="1:17" ht="12.75" customHeight="1">
      <c r="A19" s="51"/>
      <c r="B19" s="52"/>
      <c r="C19" s="52"/>
      <c r="D19" s="56"/>
      <c r="E19" s="203"/>
      <c r="F19" s="213"/>
      <c r="G19" s="41">
        <f>M18+1</f>
        <v>5</v>
      </c>
      <c r="H19" s="41">
        <f aca="true" t="shared" si="7" ref="H18:I20">G19+1</f>
        <v>6</v>
      </c>
      <c r="I19" s="41">
        <f t="shared" si="7"/>
        <v>7</v>
      </c>
      <c r="J19" s="41">
        <f>I19+1</f>
        <v>8</v>
      </c>
      <c r="K19" s="41">
        <f>J19+1</f>
        <v>9</v>
      </c>
      <c r="L19" s="41">
        <f t="shared" si="6"/>
        <v>10</v>
      </c>
      <c r="M19" s="41">
        <f t="shared" si="6"/>
        <v>11</v>
      </c>
      <c r="N19" s="22"/>
      <c r="O19" s="2"/>
      <c r="P19" s="2"/>
      <c r="Q19" s="11"/>
    </row>
    <row r="20" spans="1:17" ht="15">
      <c r="A20" s="51"/>
      <c r="B20" s="52"/>
      <c r="C20" s="52"/>
      <c r="D20" s="56"/>
      <c r="E20" s="203"/>
      <c r="F20" s="213"/>
      <c r="G20" s="41">
        <f t="shared" si="5"/>
        <v>12</v>
      </c>
      <c r="H20" s="43">
        <f t="shared" si="7"/>
        <v>13</v>
      </c>
      <c r="I20" s="41">
        <f t="shared" si="7"/>
        <v>14</v>
      </c>
      <c r="J20" s="166">
        <f>I20+1</f>
        <v>15</v>
      </c>
      <c r="K20" s="41">
        <f>J20+1</f>
        <v>16</v>
      </c>
      <c r="L20" s="41">
        <f t="shared" si="6"/>
        <v>17</v>
      </c>
      <c r="M20" s="41">
        <f t="shared" si="6"/>
        <v>18</v>
      </c>
      <c r="N20" s="22"/>
      <c r="O20" s="2"/>
      <c r="P20" s="2"/>
      <c r="Q20" s="11"/>
    </row>
    <row r="21" spans="1:17" ht="12.75" customHeight="1">
      <c r="A21" s="51"/>
      <c r="B21" s="51"/>
      <c r="C21" s="51"/>
      <c r="D21" s="56"/>
      <c r="E21" s="203"/>
      <c r="F21" s="213"/>
      <c r="G21" s="41">
        <f t="shared" si="5"/>
        <v>19</v>
      </c>
      <c r="H21" s="41">
        <f aca="true" t="shared" si="8" ref="H21:M22">G21+1</f>
        <v>20</v>
      </c>
      <c r="I21" s="41">
        <f t="shared" si="8"/>
        <v>21</v>
      </c>
      <c r="J21" s="41">
        <f t="shared" si="8"/>
        <v>22</v>
      </c>
      <c r="K21" s="41">
        <f t="shared" si="8"/>
        <v>23</v>
      </c>
      <c r="L21" s="41">
        <f t="shared" si="8"/>
        <v>24</v>
      </c>
      <c r="M21" s="41">
        <f t="shared" si="8"/>
        <v>25</v>
      </c>
      <c r="N21" s="22"/>
      <c r="O21" s="2"/>
      <c r="P21" s="2"/>
      <c r="Q21" s="11"/>
    </row>
    <row r="22" spans="1:17" ht="15">
      <c r="A22" s="51"/>
      <c r="B22" s="52"/>
      <c r="C22" s="52"/>
      <c r="D22" s="56"/>
      <c r="E22" s="202" t="s">
        <v>18</v>
      </c>
      <c r="F22" s="213"/>
      <c r="G22" s="41">
        <f t="shared" si="5"/>
        <v>26</v>
      </c>
      <c r="H22" s="41">
        <f t="shared" si="8"/>
        <v>27</v>
      </c>
      <c r="I22" s="41">
        <f t="shared" si="8"/>
        <v>28</v>
      </c>
      <c r="J22" s="41">
        <f t="shared" si="8"/>
        <v>29</v>
      </c>
      <c r="K22" s="41">
        <f>J22+1</f>
        <v>30</v>
      </c>
      <c r="L22" s="41">
        <f>K22+1</f>
        <v>31</v>
      </c>
      <c r="M22" s="40">
        <v>1</v>
      </c>
      <c r="N22" s="22"/>
      <c r="O22" s="2"/>
      <c r="P22" s="2"/>
      <c r="Q22" s="11"/>
    </row>
    <row r="23" spans="1:18" ht="12.75" customHeight="1" thickBot="1">
      <c r="A23" s="51"/>
      <c r="B23" s="52"/>
      <c r="C23" s="52"/>
      <c r="D23" s="56"/>
      <c r="E23" s="202"/>
      <c r="F23" s="213"/>
      <c r="G23" s="17">
        <f t="shared" si="5"/>
        <v>2</v>
      </c>
      <c r="H23" s="17">
        <f aca="true" t="shared" si="9" ref="H23:M23">G23+1</f>
        <v>3</v>
      </c>
      <c r="I23" s="17">
        <f t="shared" si="9"/>
        <v>4</v>
      </c>
      <c r="J23" s="17">
        <f t="shared" si="9"/>
        <v>5</v>
      </c>
      <c r="K23" s="17">
        <f t="shared" si="9"/>
        <v>6</v>
      </c>
      <c r="L23" s="17">
        <f t="shared" si="9"/>
        <v>7</v>
      </c>
      <c r="M23" s="17">
        <f t="shared" si="9"/>
        <v>8</v>
      </c>
      <c r="N23" s="22"/>
      <c r="O23" s="2"/>
      <c r="P23" s="2"/>
      <c r="Q23" s="11"/>
      <c r="R23" s="7"/>
    </row>
    <row r="24" spans="1:18" ht="12.75" customHeight="1" thickBot="1">
      <c r="A24" s="57"/>
      <c r="B24" s="57"/>
      <c r="C24" s="57"/>
      <c r="D24" s="56"/>
      <c r="E24" s="202"/>
      <c r="F24" s="213"/>
      <c r="G24" s="17">
        <f t="shared" si="5"/>
        <v>9</v>
      </c>
      <c r="H24" s="17">
        <f aca="true" t="shared" si="10" ref="H24:M24">G24+1</f>
        <v>10</v>
      </c>
      <c r="I24" s="249">
        <f t="shared" si="10"/>
        <v>11</v>
      </c>
      <c r="J24" s="249">
        <f t="shared" si="10"/>
        <v>12</v>
      </c>
      <c r="K24" s="114">
        <f t="shared" si="10"/>
        <v>13</v>
      </c>
      <c r="L24" s="17">
        <f t="shared" si="10"/>
        <v>14</v>
      </c>
      <c r="M24" s="17">
        <f t="shared" si="10"/>
        <v>15</v>
      </c>
      <c r="N24" s="22"/>
      <c r="O24" s="2"/>
      <c r="P24" s="2"/>
      <c r="Q24" s="11"/>
      <c r="R24" s="7"/>
    </row>
    <row r="25" spans="1:17" ht="12.75" customHeight="1">
      <c r="A25" s="57"/>
      <c r="B25" s="57"/>
      <c r="C25" s="57"/>
      <c r="D25" s="56"/>
      <c r="E25" s="202"/>
      <c r="F25" s="213"/>
      <c r="G25" s="17">
        <f t="shared" si="5"/>
        <v>16</v>
      </c>
      <c r="H25" s="17">
        <f aca="true" t="shared" si="11" ref="H25:M26">G25+1</f>
        <v>17</v>
      </c>
      <c r="I25" s="17">
        <f t="shared" si="11"/>
        <v>18</v>
      </c>
      <c r="J25" s="17">
        <f t="shared" si="11"/>
        <v>19</v>
      </c>
      <c r="K25" s="17">
        <f t="shared" si="11"/>
        <v>20</v>
      </c>
      <c r="L25" s="17">
        <f t="shared" si="11"/>
        <v>21</v>
      </c>
      <c r="M25" s="17">
        <f t="shared" si="11"/>
        <v>22</v>
      </c>
      <c r="N25" s="22"/>
      <c r="O25" s="2"/>
      <c r="P25" s="2"/>
      <c r="Q25" s="9"/>
    </row>
    <row r="26" spans="1:18" ht="15">
      <c r="A26" s="57"/>
      <c r="B26" s="57"/>
      <c r="C26" s="57"/>
      <c r="D26" s="56"/>
      <c r="E26" s="203" t="s">
        <v>19</v>
      </c>
      <c r="F26" s="213"/>
      <c r="G26" s="17">
        <f t="shared" si="5"/>
        <v>23</v>
      </c>
      <c r="H26" s="17">
        <f aca="true" t="shared" si="12" ref="H26:M27">G26+1</f>
        <v>24</v>
      </c>
      <c r="I26" s="17">
        <f t="shared" si="12"/>
        <v>25</v>
      </c>
      <c r="J26" s="17">
        <f t="shared" si="11"/>
        <v>26</v>
      </c>
      <c r="K26" s="17">
        <f t="shared" si="11"/>
        <v>27</v>
      </c>
      <c r="L26" s="17">
        <f t="shared" si="11"/>
        <v>28</v>
      </c>
      <c r="M26" s="17">
        <f t="shared" si="11"/>
        <v>29</v>
      </c>
      <c r="N26" s="22"/>
      <c r="O26" s="2"/>
      <c r="P26" s="2"/>
      <c r="Q26" s="11"/>
      <c r="R26" s="7"/>
    </row>
    <row r="27" spans="1:18" ht="15" customHeight="1">
      <c r="A27" s="57"/>
      <c r="B27" s="57"/>
      <c r="C27" s="57"/>
      <c r="D27" s="56"/>
      <c r="E27" s="203"/>
      <c r="F27" s="213"/>
      <c r="G27" s="17">
        <f t="shared" si="5"/>
        <v>30</v>
      </c>
      <c r="H27" s="43">
        <v>1</v>
      </c>
      <c r="I27" s="43">
        <f t="shared" si="12"/>
        <v>2</v>
      </c>
      <c r="J27" s="43">
        <f>I27+1</f>
        <v>3</v>
      </c>
      <c r="K27" s="43">
        <f t="shared" si="12"/>
        <v>4</v>
      </c>
      <c r="L27" s="43">
        <f t="shared" si="12"/>
        <v>5</v>
      </c>
      <c r="M27" s="43">
        <f t="shared" si="12"/>
        <v>6</v>
      </c>
      <c r="N27" s="2"/>
      <c r="O27" s="2"/>
      <c r="P27" s="2"/>
      <c r="Q27" s="11"/>
      <c r="R27" s="7"/>
    </row>
    <row r="28" spans="1:18" ht="15" customHeight="1">
      <c r="A28" s="57"/>
      <c r="B28" s="57"/>
      <c r="C28" s="57"/>
      <c r="D28" s="56"/>
      <c r="E28" s="203"/>
      <c r="F28" s="214"/>
      <c r="G28" s="43">
        <f t="shared" si="5"/>
        <v>7</v>
      </c>
      <c r="H28" s="43">
        <f aca="true" t="shared" si="13" ref="H28:M28">G28+1</f>
        <v>8</v>
      </c>
      <c r="I28" s="43">
        <f t="shared" si="13"/>
        <v>9</v>
      </c>
      <c r="J28" s="43">
        <f>I28+1</f>
        <v>10</v>
      </c>
      <c r="K28" s="43">
        <f>J28+1</f>
        <v>11</v>
      </c>
      <c r="L28" s="246">
        <f t="shared" si="13"/>
        <v>12</v>
      </c>
      <c r="M28" s="43">
        <f t="shared" si="13"/>
        <v>13</v>
      </c>
      <c r="N28" s="19"/>
      <c r="O28" s="2"/>
      <c r="P28" s="2"/>
      <c r="Q28" s="11"/>
      <c r="R28" s="7"/>
    </row>
    <row r="29" spans="1:18" ht="12.75" customHeight="1">
      <c r="A29" s="57"/>
      <c r="B29" s="57"/>
      <c r="C29" s="57"/>
      <c r="D29" s="56"/>
      <c r="E29" s="203"/>
      <c r="F29" s="213"/>
      <c r="G29" s="43">
        <f t="shared" si="5"/>
        <v>14</v>
      </c>
      <c r="H29" s="43">
        <f aca="true" t="shared" si="14" ref="H29:M29">G29+1</f>
        <v>15</v>
      </c>
      <c r="I29" s="43">
        <f t="shared" si="14"/>
        <v>16</v>
      </c>
      <c r="J29" s="43">
        <f t="shared" si="14"/>
        <v>17</v>
      </c>
      <c r="K29" s="43">
        <f t="shared" si="14"/>
        <v>18</v>
      </c>
      <c r="L29" s="43">
        <f t="shared" si="14"/>
        <v>19</v>
      </c>
      <c r="M29" s="43">
        <f t="shared" si="14"/>
        <v>20</v>
      </c>
      <c r="N29" s="19"/>
      <c r="O29" s="2"/>
      <c r="P29" s="2"/>
      <c r="Q29" s="11"/>
      <c r="R29" s="7"/>
    </row>
    <row r="30" spans="1:18" ht="15">
      <c r="A30" s="57"/>
      <c r="B30" s="57"/>
      <c r="C30" s="57"/>
      <c r="D30" s="56"/>
      <c r="E30" s="203"/>
      <c r="F30" s="213"/>
      <c r="G30" s="41">
        <f t="shared" si="5"/>
        <v>21</v>
      </c>
      <c r="H30" s="41">
        <f aca="true" t="shared" si="15" ref="H30:M31">G30+1</f>
        <v>22</v>
      </c>
      <c r="I30" s="41">
        <f t="shared" si="15"/>
        <v>23</v>
      </c>
      <c r="J30" s="41">
        <f t="shared" si="15"/>
        <v>24</v>
      </c>
      <c r="K30" s="41">
        <f t="shared" si="15"/>
        <v>25</v>
      </c>
      <c r="L30" s="41">
        <f t="shared" si="15"/>
        <v>26</v>
      </c>
      <c r="M30" s="41">
        <f t="shared" si="15"/>
        <v>27</v>
      </c>
      <c r="N30" s="19"/>
      <c r="O30" s="2"/>
      <c r="P30" s="2"/>
      <c r="Q30" s="11"/>
      <c r="R30" s="7"/>
    </row>
    <row r="31" spans="1:18" ht="12.75" customHeight="1">
      <c r="A31" s="57"/>
      <c r="B31" s="57"/>
      <c r="C31" s="57"/>
      <c r="D31" s="56"/>
      <c r="E31" s="202" t="s">
        <v>20</v>
      </c>
      <c r="F31" s="214"/>
      <c r="G31" s="43">
        <f t="shared" si="5"/>
        <v>28</v>
      </c>
      <c r="H31" s="43">
        <f>G31+1</f>
        <v>29</v>
      </c>
      <c r="I31" s="43">
        <f>H31+1</f>
        <v>30</v>
      </c>
      <c r="J31" s="43">
        <f>I31+1</f>
        <v>31</v>
      </c>
      <c r="K31" s="247">
        <v>1</v>
      </c>
      <c r="L31" s="40">
        <f t="shared" si="15"/>
        <v>2</v>
      </c>
      <c r="M31" s="40">
        <f>L31+1</f>
        <v>3</v>
      </c>
      <c r="N31" s="2"/>
      <c r="O31" s="2"/>
      <c r="P31" s="2"/>
      <c r="Q31" s="11"/>
      <c r="R31" s="7"/>
    </row>
    <row r="32" spans="1:18" ht="15">
      <c r="A32" s="57"/>
      <c r="B32" s="57"/>
      <c r="C32" s="57"/>
      <c r="D32" s="56"/>
      <c r="E32" s="202"/>
      <c r="F32" s="213"/>
      <c r="G32" s="40">
        <f t="shared" si="5"/>
        <v>4</v>
      </c>
      <c r="H32" s="40">
        <f aca="true" t="shared" si="16" ref="H32:M32">G32+1</f>
        <v>5</v>
      </c>
      <c r="I32" s="40">
        <f t="shared" si="16"/>
        <v>6</v>
      </c>
      <c r="J32" s="40">
        <f t="shared" si="16"/>
        <v>7</v>
      </c>
      <c r="K32" s="40">
        <f t="shared" si="16"/>
        <v>8</v>
      </c>
      <c r="L32" s="40">
        <f t="shared" si="16"/>
        <v>9</v>
      </c>
      <c r="M32" s="40">
        <f t="shared" si="16"/>
        <v>10</v>
      </c>
      <c r="N32" s="2"/>
      <c r="O32" s="2"/>
      <c r="P32" s="2"/>
      <c r="Q32" s="11"/>
      <c r="R32" s="7"/>
    </row>
    <row r="33" spans="1:17" ht="12.75" customHeight="1">
      <c r="A33" s="57"/>
      <c r="B33" s="57"/>
      <c r="C33" s="57"/>
      <c r="D33" s="56"/>
      <c r="E33" s="202"/>
      <c r="F33" s="213"/>
      <c r="G33" s="17">
        <f t="shared" si="5"/>
        <v>11</v>
      </c>
      <c r="H33" s="17">
        <f aca="true" t="shared" si="17" ref="H33:M33">G33+1</f>
        <v>12</v>
      </c>
      <c r="I33" s="17">
        <f t="shared" si="17"/>
        <v>13</v>
      </c>
      <c r="J33" s="17">
        <f t="shared" si="17"/>
        <v>14</v>
      </c>
      <c r="K33" s="17">
        <f t="shared" si="17"/>
        <v>15</v>
      </c>
      <c r="L33" s="17">
        <f t="shared" si="17"/>
        <v>16</v>
      </c>
      <c r="M33" s="17">
        <f t="shared" si="17"/>
        <v>17</v>
      </c>
      <c r="N33" s="2"/>
      <c r="O33" s="2"/>
      <c r="P33" s="2"/>
      <c r="Q33" s="9"/>
    </row>
    <row r="34" spans="1:17" ht="15">
      <c r="A34" s="57"/>
      <c r="B34" s="57"/>
      <c r="C34" s="57"/>
      <c r="D34" s="56"/>
      <c r="E34" s="202"/>
      <c r="F34" s="213"/>
      <c r="G34" s="17">
        <f t="shared" si="5"/>
        <v>18</v>
      </c>
      <c r="H34" s="17">
        <f aca="true" t="shared" si="18" ref="H34:M36">G34+1</f>
        <v>19</v>
      </c>
      <c r="I34" s="17">
        <f t="shared" si="18"/>
        <v>20</v>
      </c>
      <c r="J34" s="17">
        <f t="shared" si="18"/>
        <v>21</v>
      </c>
      <c r="K34" s="17">
        <f t="shared" si="18"/>
        <v>22</v>
      </c>
      <c r="L34" s="17">
        <f t="shared" si="18"/>
        <v>23</v>
      </c>
      <c r="M34" s="17">
        <f t="shared" si="18"/>
        <v>24</v>
      </c>
      <c r="N34" s="2"/>
      <c r="O34" s="2"/>
      <c r="P34" s="2"/>
      <c r="Q34" s="9"/>
    </row>
    <row r="35" spans="1:17" ht="15" customHeight="1">
      <c r="A35" s="57"/>
      <c r="B35" s="57"/>
      <c r="C35" s="57"/>
      <c r="D35" s="56"/>
      <c r="E35" s="203" t="s">
        <v>21</v>
      </c>
      <c r="F35" s="213"/>
      <c r="G35" s="17">
        <f t="shared" si="5"/>
        <v>25</v>
      </c>
      <c r="H35" s="17">
        <f t="shared" si="18"/>
        <v>26</v>
      </c>
      <c r="I35" s="17">
        <f t="shared" si="18"/>
        <v>27</v>
      </c>
      <c r="J35" s="17">
        <f t="shared" si="18"/>
        <v>28</v>
      </c>
      <c r="K35" s="17">
        <f>J35+1</f>
        <v>29</v>
      </c>
      <c r="L35" s="17">
        <f>K35+1</f>
        <v>30</v>
      </c>
      <c r="M35" s="41">
        <v>1</v>
      </c>
      <c r="N35" s="2"/>
      <c r="O35" s="2"/>
      <c r="P35" s="2"/>
      <c r="Q35" s="10"/>
    </row>
    <row r="36" spans="1:17" ht="15">
      <c r="A36" s="57"/>
      <c r="B36" s="57"/>
      <c r="C36" s="57"/>
      <c r="D36" s="56"/>
      <c r="E36" s="203"/>
      <c r="F36" s="213"/>
      <c r="G36" s="43">
        <f t="shared" si="5"/>
        <v>2</v>
      </c>
      <c r="H36" s="43">
        <f aca="true" t="shared" si="19" ref="H36:M36">G36+1</f>
        <v>3</v>
      </c>
      <c r="I36" s="41">
        <f t="shared" si="18"/>
        <v>4</v>
      </c>
      <c r="J36" s="41">
        <f t="shared" si="18"/>
        <v>5</v>
      </c>
      <c r="K36" s="246">
        <f>J36+1</f>
        <v>6</v>
      </c>
      <c r="L36" s="41">
        <f t="shared" si="19"/>
        <v>7</v>
      </c>
      <c r="M36" s="41">
        <f t="shared" si="19"/>
        <v>8</v>
      </c>
      <c r="N36" s="2"/>
      <c r="O36" s="2"/>
      <c r="P36" s="2"/>
      <c r="Q36" s="11"/>
    </row>
    <row r="37" spans="1:17" ht="15">
      <c r="A37" s="57"/>
      <c r="B37" s="57"/>
      <c r="C37" s="57"/>
      <c r="D37" s="56"/>
      <c r="E37" s="203"/>
      <c r="F37" s="213"/>
      <c r="G37" s="246">
        <f t="shared" si="5"/>
        <v>9</v>
      </c>
      <c r="H37" s="41">
        <f aca="true" t="shared" si="20" ref="H37:M38">G37+1</f>
        <v>10</v>
      </c>
      <c r="I37" s="41">
        <f t="shared" si="20"/>
        <v>11</v>
      </c>
      <c r="J37" s="41">
        <f t="shared" si="20"/>
        <v>12</v>
      </c>
      <c r="K37" s="41">
        <f t="shared" si="20"/>
        <v>13</v>
      </c>
      <c r="L37" s="41">
        <f t="shared" si="20"/>
        <v>14</v>
      </c>
      <c r="M37" s="41">
        <f t="shared" si="20"/>
        <v>15</v>
      </c>
      <c r="N37" s="2"/>
      <c r="O37" s="2"/>
      <c r="P37" s="2"/>
      <c r="Q37" s="11"/>
    </row>
    <row r="38" spans="1:17" ht="13.5" customHeight="1">
      <c r="A38" s="57"/>
      <c r="B38" s="57"/>
      <c r="C38" s="57"/>
      <c r="D38" s="56"/>
      <c r="E38" s="203"/>
      <c r="F38" s="213"/>
      <c r="G38" s="41">
        <f t="shared" si="5"/>
        <v>16</v>
      </c>
      <c r="H38" s="41">
        <f aca="true" t="shared" si="21" ref="H38:M40">G38+1</f>
        <v>17</v>
      </c>
      <c r="I38" s="41">
        <f t="shared" si="21"/>
        <v>18</v>
      </c>
      <c r="J38" s="41">
        <f t="shared" si="21"/>
        <v>19</v>
      </c>
      <c r="K38" s="41">
        <f t="shared" si="20"/>
        <v>20</v>
      </c>
      <c r="L38" s="41">
        <f t="shared" si="21"/>
        <v>21</v>
      </c>
      <c r="M38" s="41">
        <f t="shared" si="21"/>
        <v>22</v>
      </c>
      <c r="N38" s="2"/>
      <c r="O38" s="2"/>
      <c r="P38" s="2"/>
      <c r="Q38" s="11"/>
    </row>
    <row r="39" spans="1:17" ht="15" customHeight="1">
      <c r="A39" s="57"/>
      <c r="B39" s="57"/>
      <c r="C39" s="57"/>
      <c r="D39" s="56"/>
      <c r="E39" s="203"/>
      <c r="F39" s="215"/>
      <c r="G39" s="246">
        <f t="shared" si="5"/>
        <v>23</v>
      </c>
      <c r="H39" s="246">
        <f>G39+1</f>
        <v>24</v>
      </c>
      <c r="I39" s="246">
        <f>H39+1</f>
        <v>25</v>
      </c>
      <c r="J39" s="246">
        <f>I39+1</f>
        <v>26</v>
      </c>
      <c r="K39" s="246">
        <f>J39+1</f>
        <v>27</v>
      </c>
      <c r="L39" s="41">
        <f>K39+1</f>
        <v>28</v>
      </c>
      <c r="M39" s="41">
        <f>L39+1</f>
        <v>29</v>
      </c>
      <c r="N39" s="2"/>
      <c r="O39" s="2"/>
      <c r="P39" s="2"/>
      <c r="Q39" s="11"/>
    </row>
    <row r="40" spans="1:17" ht="12.75" customHeight="1">
      <c r="A40" s="57"/>
      <c r="B40" s="57"/>
      <c r="C40" s="57"/>
      <c r="D40" s="56"/>
      <c r="E40" s="204" t="s">
        <v>22</v>
      </c>
      <c r="F40" s="216">
        <v>2023</v>
      </c>
      <c r="G40" s="246">
        <f t="shared" si="5"/>
        <v>30</v>
      </c>
      <c r="H40" s="246">
        <f>G40+1</f>
        <v>31</v>
      </c>
      <c r="I40" s="248">
        <v>1</v>
      </c>
      <c r="J40" s="248">
        <f t="shared" si="21"/>
        <v>2</v>
      </c>
      <c r="K40" s="248">
        <f t="shared" si="21"/>
        <v>3</v>
      </c>
      <c r="L40" s="40">
        <f>K40+1</f>
        <v>4</v>
      </c>
      <c r="M40" s="17">
        <f>L40+1</f>
        <v>5</v>
      </c>
      <c r="N40" s="2"/>
      <c r="O40" s="2"/>
      <c r="P40" s="2"/>
      <c r="Q40" s="11"/>
    </row>
    <row r="41" spans="1:18" ht="15">
      <c r="A41" s="57"/>
      <c r="B41" s="57"/>
      <c r="C41" s="57"/>
      <c r="D41" s="56"/>
      <c r="E41" s="205"/>
      <c r="F41" s="217"/>
      <c r="G41" s="248">
        <f t="shared" si="5"/>
        <v>6</v>
      </c>
      <c r="H41" s="248">
        <f aca="true" t="shared" si="22" ref="H41:M41">G41+1</f>
        <v>7</v>
      </c>
      <c r="I41" s="17">
        <f t="shared" si="22"/>
        <v>8</v>
      </c>
      <c r="J41" s="17">
        <f t="shared" si="22"/>
        <v>9</v>
      </c>
      <c r="K41" s="17">
        <f t="shared" si="22"/>
        <v>10</v>
      </c>
      <c r="L41" s="17">
        <f t="shared" si="22"/>
        <v>11</v>
      </c>
      <c r="M41" s="17">
        <f t="shared" si="22"/>
        <v>12</v>
      </c>
      <c r="N41" s="2"/>
      <c r="O41" s="2"/>
      <c r="P41" s="2"/>
      <c r="Q41" s="11"/>
      <c r="R41" s="7"/>
    </row>
    <row r="42" spans="1:18" ht="15">
      <c r="A42" s="57"/>
      <c r="B42" s="57"/>
      <c r="C42" s="57"/>
      <c r="D42" s="56"/>
      <c r="E42" s="205"/>
      <c r="F42" s="217"/>
      <c r="G42" s="17">
        <f t="shared" si="5"/>
        <v>13</v>
      </c>
      <c r="H42" s="17">
        <f aca="true" t="shared" si="23" ref="H42:M42">G42+1</f>
        <v>14</v>
      </c>
      <c r="I42" s="17">
        <f t="shared" si="23"/>
        <v>15</v>
      </c>
      <c r="J42" s="17">
        <f t="shared" si="23"/>
        <v>16</v>
      </c>
      <c r="K42" s="17">
        <f t="shared" si="23"/>
        <v>17</v>
      </c>
      <c r="L42" s="17">
        <f t="shared" si="23"/>
        <v>18</v>
      </c>
      <c r="M42" s="17">
        <f t="shared" si="23"/>
        <v>19</v>
      </c>
      <c r="N42" s="2"/>
      <c r="O42" s="2"/>
      <c r="P42" s="2"/>
      <c r="Q42" s="11"/>
      <c r="R42" s="7"/>
    </row>
    <row r="43" spans="1:17" ht="15">
      <c r="A43" s="57"/>
      <c r="B43" s="57"/>
      <c r="C43" s="57"/>
      <c r="D43" s="56"/>
      <c r="E43" s="205"/>
      <c r="F43" s="217"/>
      <c r="G43" s="17">
        <f t="shared" si="5"/>
        <v>20</v>
      </c>
      <c r="H43" s="17">
        <f aca="true" t="shared" si="24" ref="H43:M44">G43+1</f>
        <v>21</v>
      </c>
      <c r="I43" s="17">
        <f t="shared" si="24"/>
        <v>22</v>
      </c>
      <c r="J43" s="17">
        <f t="shared" si="24"/>
        <v>23</v>
      </c>
      <c r="K43" s="17">
        <f t="shared" si="24"/>
        <v>24</v>
      </c>
      <c r="L43" s="17">
        <f t="shared" si="24"/>
        <v>25</v>
      </c>
      <c r="M43" s="17">
        <f t="shared" si="24"/>
        <v>26</v>
      </c>
      <c r="N43" s="2"/>
      <c r="O43" s="2"/>
      <c r="P43" s="2"/>
      <c r="Q43" s="9"/>
    </row>
    <row r="44" spans="1:18" ht="15">
      <c r="A44" s="57"/>
      <c r="B44" s="57"/>
      <c r="C44" s="57"/>
      <c r="D44" s="56"/>
      <c r="E44" s="206" t="s">
        <v>23</v>
      </c>
      <c r="F44" s="218"/>
      <c r="G44" s="17">
        <f>M43+1</f>
        <v>27</v>
      </c>
      <c r="H44" s="17">
        <f>G44+1</f>
        <v>28</v>
      </c>
      <c r="I44" s="17">
        <f>H44+1</f>
        <v>29</v>
      </c>
      <c r="J44" s="17">
        <f t="shared" si="24"/>
        <v>30</v>
      </c>
      <c r="K44" s="17">
        <f t="shared" si="24"/>
        <v>31</v>
      </c>
      <c r="L44" s="41">
        <v>1</v>
      </c>
      <c r="M44" s="41">
        <f t="shared" si="24"/>
        <v>2</v>
      </c>
      <c r="N44" s="2"/>
      <c r="O44" s="2"/>
      <c r="P44" s="2"/>
      <c r="Q44" s="11"/>
      <c r="R44" s="7"/>
    </row>
    <row r="45" spans="1:18" ht="15">
      <c r="A45" s="57"/>
      <c r="B45" s="57"/>
      <c r="C45" s="57"/>
      <c r="D45" s="56"/>
      <c r="E45" s="206"/>
      <c r="F45" s="217"/>
      <c r="G45" s="41">
        <f t="shared" si="5"/>
        <v>3</v>
      </c>
      <c r="H45" s="41">
        <f aca="true" t="shared" si="25" ref="H45:M45">G45+1</f>
        <v>4</v>
      </c>
      <c r="I45" s="41">
        <f t="shared" si="25"/>
        <v>5</v>
      </c>
      <c r="J45" s="41">
        <f t="shared" si="25"/>
        <v>6</v>
      </c>
      <c r="K45" s="41">
        <f t="shared" si="25"/>
        <v>7</v>
      </c>
      <c r="L45" s="41">
        <f t="shared" si="25"/>
        <v>8</v>
      </c>
      <c r="M45" s="41">
        <f t="shared" si="25"/>
        <v>9</v>
      </c>
      <c r="N45" s="2"/>
      <c r="O45" s="2"/>
      <c r="P45" s="2"/>
      <c r="Q45" s="11"/>
      <c r="R45" s="7"/>
    </row>
    <row r="46" spans="1:18" ht="15">
      <c r="A46" s="57"/>
      <c r="B46" s="57"/>
      <c r="C46" s="57"/>
      <c r="D46" s="56"/>
      <c r="E46" s="206"/>
      <c r="F46" s="217"/>
      <c r="G46" s="41">
        <f>M45+1</f>
        <v>10</v>
      </c>
      <c r="H46" s="41">
        <f>G46+1</f>
        <v>11</v>
      </c>
      <c r="I46" s="41">
        <f>H46+1</f>
        <v>12</v>
      </c>
      <c r="J46" s="250">
        <f>I46+1</f>
        <v>13</v>
      </c>
      <c r="K46" s="250">
        <f>J46+1</f>
        <v>14</v>
      </c>
      <c r="L46" s="41">
        <f aca="true" t="shared" si="26" ref="H46:M46">K46+1</f>
        <v>15</v>
      </c>
      <c r="M46" s="41">
        <f t="shared" si="26"/>
        <v>16</v>
      </c>
      <c r="N46" s="2"/>
      <c r="O46" s="2"/>
      <c r="P46" s="2"/>
      <c r="Q46" s="11"/>
      <c r="R46" s="7"/>
    </row>
    <row r="47" spans="1:18" ht="15">
      <c r="A47" s="57"/>
      <c r="B47" s="57"/>
      <c r="C47" s="57"/>
      <c r="D47" s="56"/>
      <c r="E47" s="206"/>
      <c r="F47" s="217"/>
      <c r="G47" s="41">
        <f t="shared" si="5"/>
        <v>17</v>
      </c>
      <c r="H47" s="41">
        <f aca="true" t="shared" si="27" ref="H47:M49">G47+1</f>
        <v>18</v>
      </c>
      <c r="I47" s="41">
        <f t="shared" si="27"/>
        <v>19</v>
      </c>
      <c r="J47" s="41">
        <f t="shared" si="27"/>
        <v>20</v>
      </c>
      <c r="K47" s="41">
        <f t="shared" si="27"/>
        <v>21</v>
      </c>
      <c r="L47" s="41">
        <f t="shared" si="27"/>
        <v>22</v>
      </c>
      <c r="M47" s="41">
        <f t="shared" si="27"/>
        <v>23</v>
      </c>
      <c r="N47" s="2"/>
      <c r="O47" s="2"/>
      <c r="P47" s="2"/>
      <c r="Q47" s="11"/>
      <c r="R47" s="7"/>
    </row>
    <row r="48" spans="1:18" ht="15">
      <c r="A48" s="57"/>
      <c r="B48" s="57"/>
      <c r="C48" s="57"/>
      <c r="D48" s="56"/>
      <c r="E48" s="193" t="s">
        <v>24</v>
      </c>
      <c r="F48" s="217"/>
      <c r="G48" s="41">
        <f t="shared" si="5"/>
        <v>24</v>
      </c>
      <c r="H48" s="41">
        <f t="shared" si="27"/>
        <v>25</v>
      </c>
      <c r="I48" s="41">
        <f>H48+1</f>
        <v>26</v>
      </c>
      <c r="J48" s="41">
        <f>I48+1</f>
        <v>27</v>
      </c>
      <c r="K48" s="41">
        <f>J48+1</f>
        <v>28</v>
      </c>
      <c r="L48" s="40">
        <v>1</v>
      </c>
      <c r="M48" s="40">
        <f t="shared" si="27"/>
        <v>2</v>
      </c>
      <c r="N48" s="2"/>
      <c r="O48" s="2"/>
      <c r="P48" s="2"/>
      <c r="Q48" s="11"/>
      <c r="R48" s="7"/>
    </row>
    <row r="49" spans="1:18" ht="15">
      <c r="A49" s="57"/>
      <c r="B49" s="57"/>
      <c r="C49" s="57"/>
      <c r="D49" s="56"/>
      <c r="E49" s="194"/>
      <c r="F49" s="218"/>
      <c r="G49" s="17">
        <f>M48+1</f>
        <v>3</v>
      </c>
      <c r="H49" s="17">
        <f t="shared" si="27"/>
        <v>4</v>
      </c>
      <c r="I49" s="249">
        <f aca="true" t="shared" si="28" ref="H49:M49">H49+1</f>
        <v>5</v>
      </c>
      <c r="J49" s="17">
        <f t="shared" si="28"/>
        <v>6</v>
      </c>
      <c r="K49" s="17">
        <f t="shared" si="28"/>
        <v>7</v>
      </c>
      <c r="L49" s="17">
        <f t="shared" si="28"/>
        <v>8</v>
      </c>
      <c r="M49" s="17">
        <f t="shared" si="28"/>
        <v>9</v>
      </c>
      <c r="N49" s="2"/>
      <c r="O49" s="2"/>
      <c r="P49" s="2"/>
      <c r="Q49" s="11"/>
      <c r="R49" s="7"/>
    </row>
    <row r="50" spans="1:18" ht="15">
      <c r="A50" s="57"/>
      <c r="B50" s="57"/>
      <c r="C50" s="57"/>
      <c r="D50" s="56"/>
      <c r="E50" s="194"/>
      <c r="F50" s="217"/>
      <c r="G50" s="17">
        <f t="shared" si="5"/>
        <v>10</v>
      </c>
      <c r="H50" s="17">
        <f aca="true" t="shared" si="29" ref="H50:M50">G50+1</f>
        <v>11</v>
      </c>
      <c r="I50" s="17">
        <f t="shared" si="29"/>
        <v>12</v>
      </c>
      <c r="J50" s="17">
        <f t="shared" si="29"/>
        <v>13</v>
      </c>
      <c r="K50" s="17">
        <f t="shared" si="29"/>
        <v>14</v>
      </c>
      <c r="L50" s="17">
        <f t="shared" si="29"/>
        <v>15</v>
      </c>
      <c r="M50" s="17">
        <f t="shared" si="29"/>
        <v>16</v>
      </c>
      <c r="N50" s="2"/>
      <c r="O50" s="2"/>
      <c r="P50" s="2"/>
      <c r="Q50" s="11"/>
      <c r="R50" s="7"/>
    </row>
    <row r="51" spans="1:17" ht="15">
      <c r="A51" s="57"/>
      <c r="B51" s="57"/>
      <c r="C51" s="57"/>
      <c r="D51" s="56"/>
      <c r="E51" s="194"/>
      <c r="F51" s="217"/>
      <c r="G51" s="17">
        <f t="shared" si="5"/>
        <v>17</v>
      </c>
      <c r="H51" s="17">
        <f aca="true" t="shared" si="30" ref="H51:M52">G51+1</f>
        <v>18</v>
      </c>
      <c r="I51" s="17">
        <f t="shared" si="30"/>
        <v>19</v>
      </c>
      <c r="J51" s="17">
        <f t="shared" si="30"/>
        <v>20</v>
      </c>
      <c r="K51" s="17">
        <f t="shared" si="30"/>
        <v>21</v>
      </c>
      <c r="L51" s="17">
        <f t="shared" si="30"/>
        <v>22</v>
      </c>
      <c r="M51" s="17">
        <f t="shared" si="30"/>
        <v>23</v>
      </c>
      <c r="N51" s="2"/>
      <c r="O51" s="2"/>
      <c r="P51" s="2"/>
      <c r="Q51" s="9"/>
    </row>
    <row r="52" spans="1:17" ht="15">
      <c r="A52" s="57"/>
      <c r="B52" s="57"/>
      <c r="C52" s="57"/>
      <c r="D52" s="56"/>
      <c r="E52" s="195"/>
      <c r="F52" s="217"/>
      <c r="G52" s="17">
        <f t="shared" si="5"/>
        <v>24</v>
      </c>
      <c r="H52" s="17">
        <f aca="true" t="shared" si="31" ref="H52:M53">G52+1</f>
        <v>25</v>
      </c>
      <c r="I52" s="17">
        <f t="shared" si="31"/>
        <v>26</v>
      </c>
      <c r="J52" s="17">
        <f>I52+1</f>
        <v>27</v>
      </c>
      <c r="K52" s="17">
        <f>J52+1</f>
        <v>28</v>
      </c>
      <c r="L52" s="17">
        <f>K52+1</f>
        <v>29</v>
      </c>
      <c r="M52" s="17">
        <f>L52+1</f>
        <v>30</v>
      </c>
      <c r="N52" s="2"/>
      <c r="O52" s="2"/>
      <c r="P52" s="2"/>
      <c r="Q52" s="9"/>
    </row>
    <row r="53" spans="1:17" ht="15">
      <c r="A53" s="57"/>
      <c r="B53" s="57"/>
      <c r="C53" s="57"/>
      <c r="D53" s="56"/>
      <c r="E53" s="207" t="s">
        <v>25</v>
      </c>
      <c r="F53" s="217"/>
      <c r="G53" s="17">
        <f t="shared" si="5"/>
        <v>31</v>
      </c>
      <c r="H53" s="43">
        <v>1</v>
      </c>
      <c r="I53" s="43">
        <f>H53+1</f>
        <v>2</v>
      </c>
      <c r="J53" s="43">
        <f>I53+1</f>
        <v>3</v>
      </c>
      <c r="K53" s="43">
        <f>J53+1</f>
        <v>4</v>
      </c>
      <c r="L53" s="41">
        <f t="shared" si="31"/>
        <v>5</v>
      </c>
      <c r="M53" s="41">
        <f t="shared" si="31"/>
        <v>6</v>
      </c>
      <c r="N53" s="2"/>
      <c r="O53" s="2"/>
      <c r="P53" s="2"/>
      <c r="Q53" s="6"/>
    </row>
    <row r="54" spans="1:17" ht="15">
      <c r="A54" s="57"/>
      <c r="B54" s="57"/>
      <c r="C54" s="57"/>
      <c r="D54" s="56"/>
      <c r="E54" s="208"/>
      <c r="F54" s="217"/>
      <c r="G54" s="43">
        <f>M53+1</f>
        <v>7</v>
      </c>
      <c r="H54" s="43">
        <f>G54+1</f>
        <v>8</v>
      </c>
      <c r="I54" s="43">
        <f>H54+1</f>
        <v>9</v>
      </c>
      <c r="J54" s="43">
        <f>I54+1</f>
        <v>10</v>
      </c>
      <c r="K54" s="43">
        <f>J54+1</f>
        <v>11</v>
      </c>
      <c r="L54" s="41">
        <f>K54+1</f>
        <v>12</v>
      </c>
      <c r="M54" s="41">
        <f>L54+1</f>
        <v>13</v>
      </c>
      <c r="N54" s="2"/>
      <c r="O54" s="2"/>
      <c r="P54" s="2"/>
      <c r="Q54" s="7"/>
    </row>
    <row r="55" spans="1:17" ht="15">
      <c r="A55" s="57"/>
      <c r="B55" s="57"/>
      <c r="C55" s="57"/>
      <c r="D55" s="56"/>
      <c r="E55" s="208"/>
      <c r="F55" s="217"/>
      <c r="G55" s="246">
        <f t="shared" si="5"/>
        <v>14</v>
      </c>
      <c r="H55" s="246">
        <f aca="true" t="shared" si="32" ref="H55:M56">G55+1</f>
        <v>15</v>
      </c>
      <c r="I55" s="246">
        <f t="shared" si="32"/>
        <v>16</v>
      </c>
      <c r="J55" s="246">
        <f t="shared" si="32"/>
        <v>17</v>
      </c>
      <c r="K55" s="246">
        <f t="shared" si="32"/>
        <v>18</v>
      </c>
      <c r="L55" s="41">
        <f t="shared" si="32"/>
        <v>19</v>
      </c>
      <c r="M55" s="41">
        <f t="shared" si="32"/>
        <v>20</v>
      </c>
      <c r="N55" s="2"/>
      <c r="O55" s="2"/>
      <c r="P55" s="2"/>
      <c r="Q55" s="7"/>
    </row>
    <row r="56" spans="1:17" ht="15">
      <c r="A56" s="57"/>
      <c r="B56" s="57"/>
      <c r="C56" s="57"/>
      <c r="D56" s="56"/>
      <c r="E56" s="209"/>
      <c r="F56" s="217"/>
      <c r="G56" s="246">
        <f>M55+1</f>
        <v>21</v>
      </c>
      <c r="H56" s="41">
        <f t="shared" si="32"/>
        <v>22</v>
      </c>
      <c r="I56" s="246">
        <f aca="true" t="shared" si="33" ref="I56:M57">H56+1</f>
        <v>23</v>
      </c>
      <c r="J56" s="41">
        <f t="shared" si="33"/>
        <v>24</v>
      </c>
      <c r="K56" s="41">
        <f t="shared" si="33"/>
        <v>25</v>
      </c>
      <c r="L56" s="41">
        <f t="shared" si="33"/>
        <v>26</v>
      </c>
      <c r="M56" s="41">
        <f t="shared" si="33"/>
        <v>27</v>
      </c>
      <c r="N56" s="2"/>
      <c r="O56" s="2"/>
      <c r="P56" s="2"/>
      <c r="Q56" s="7"/>
    </row>
    <row r="57" spans="1:17" ht="15">
      <c r="A57" s="57"/>
      <c r="B57" s="57"/>
      <c r="C57" s="57"/>
      <c r="D57" s="56"/>
      <c r="E57" s="190" t="s">
        <v>26</v>
      </c>
      <c r="F57" s="217"/>
      <c r="G57" s="41">
        <f>M56+1</f>
        <v>28</v>
      </c>
      <c r="H57" s="41">
        <f>G57+1</f>
        <v>29</v>
      </c>
      <c r="I57" s="41">
        <f t="shared" si="33"/>
        <v>30</v>
      </c>
      <c r="J57" s="247">
        <v>1</v>
      </c>
      <c r="K57" s="247">
        <f t="shared" si="33"/>
        <v>2</v>
      </c>
      <c r="L57" s="40">
        <f>K57+1</f>
        <v>3</v>
      </c>
      <c r="M57" s="40">
        <f>L57+1</f>
        <v>4</v>
      </c>
      <c r="N57" s="2"/>
      <c r="O57" s="2"/>
      <c r="P57" s="2"/>
      <c r="Q57" s="7"/>
    </row>
    <row r="58" spans="1:17" ht="15">
      <c r="A58" s="57"/>
      <c r="B58" s="57"/>
      <c r="C58" s="57"/>
      <c r="D58" s="56"/>
      <c r="E58" s="191"/>
      <c r="F58" s="217"/>
      <c r="G58" s="17">
        <f t="shared" si="5"/>
        <v>5</v>
      </c>
      <c r="H58" s="17">
        <f aca="true" t="shared" si="34" ref="H58:M58">G58+1</f>
        <v>6</v>
      </c>
      <c r="I58" s="17">
        <f t="shared" si="34"/>
        <v>7</v>
      </c>
      <c r="J58" s="17">
        <f t="shared" si="34"/>
        <v>8</v>
      </c>
      <c r="K58" s="17">
        <f t="shared" si="34"/>
        <v>9</v>
      </c>
      <c r="L58" s="17">
        <f t="shared" si="34"/>
        <v>10</v>
      </c>
      <c r="M58" s="17">
        <f t="shared" si="34"/>
        <v>11</v>
      </c>
      <c r="N58" s="2"/>
      <c r="O58" s="2"/>
      <c r="P58" s="2"/>
      <c r="Q58" s="7"/>
    </row>
    <row r="59" spans="1:16" ht="15">
      <c r="A59" s="57"/>
      <c r="B59" s="57"/>
      <c r="C59" s="57"/>
      <c r="D59" s="56"/>
      <c r="E59" s="191"/>
      <c r="F59" s="217"/>
      <c r="G59" s="17">
        <f t="shared" si="5"/>
        <v>12</v>
      </c>
      <c r="H59" s="17">
        <f aca="true" t="shared" si="35" ref="H59:M59">G59+1</f>
        <v>13</v>
      </c>
      <c r="I59" s="17">
        <f t="shared" si="35"/>
        <v>14</v>
      </c>
      <c r="J59" s="17">
        <f t="shared" si="35"/>
        <v>15</v>
      </c>
      <c r="K59" s="17">
        <f t="shared" si="35"/>
        <v>16</v>
      </c>
      <c r="L59" s="17">
        <f t="shared" si="35"/>
        <v>17</v>
      </c>
      <c r="M59" s="17">
        <f t="shared" si="35"/>
        <v>18</v>
      </c>
      <c r="N59" s="2"/>
      <c r="O59" s="2"/>
      <c r="P59" s="2"/>
    </row>
    <row r="60" spans="1:16" ht="15">
      <c r="A60" s="57"/>
      <c r="B60" s="57"/>
      <c r="C60" s="57"/>
      <c r="D60" s="56"/>
      <c r="E60" s="192"/>
      <c r="F60" s="217"/>
      <c r="G60" s="17">
        <f t="shared" si="5"/>
        <v>19</v>
      </c>
      <c r="H60" s="17">
        <f aca="true" t="shared" si="36" ref="H60:M61">G60+1</f>
        <v>20</v>
      </c>
      <c r="I60" s="17">
        <f t="shared" si="36"/>
        <v>21</v>
      </c>
      <c r="J60" s="17">
        <f t="shared" si="36"/>
        <v>22</v>
      </c>
      <c r="K60" s="17">
        <f t="shared" si="36"/>
        <v>23</v>
      </c>
      <c r="L60" s="17">
        <f t="shared" si="36"/>
        <v>24</v>
      </c>
      <c r="M60" s="17">
        <f t="shared" si="36"/>
        <v>25</v>
      </c>
      <c r="N60" s="2"/>
      <c r="O60" s="2"/>
      <c r="P60" s="2"/>
    </row>
    <row r="61" spans="1:17" ht="15">
      <c r="A61" s="57"/>
      <c r="B61" s="57"/>
      <c r="C61" s="57"/>
      <c r="D61" s="56"/>
      <c r="E61" s="196" t="s">
        <v>5</v>
      </c>
      <c r="F61" s="217"/>
      <c r="G61" s="17">
        <f t="shared" si="5"/>
        <v>26</v>
      </c>
      <c r="H61" s="17">
        <f t="shared" si="36"/>
        <v>27</v>
      </c>
      <c r="I61" s="17">
        <f t="shared" si="36"/>
        <v>28</v>
      </c>
      <c r="J61" s="17">
        <f>I61+1</f>
        <v>29</v>
      </c>
      <c r="K61" s="17">
        <f>J61+1</f>
        <v>30</v>
      </c>
      <c r="L61" s="17">
        <f>K61+1</f>
        <v>31</v>
      </c>
      <c r="M61" s="41">
        <v>1</v>
      </c>
      <c r="N61" s="2"/>
      <c r="O61" s="2"/>
      <c r="P61" s="2"/>
      <c r="Q61" s="5"/>
    </row>
    <row r="62" spans="1:16" ht="15">
      <c r="A62" s="57"/>
      <c r="B62" s="57"/>
      <c r="C62" s="57"/>
      <c r="D62" s="56"/>
      <c r="E62" s="197"/>
      <c r="F62" s="217"/>
      <c r="G62" s="41">
        <f aca="true" t="shared" si="37" ref="G62:G73">M61+1</f>
        <v>2</v>
      </c>
      <c r="H62" s="41">
        <f aca="true" t="shared" si="38" ref="H62:M62">G62+1</f>
        <v>3</v>
      </c>
      <c r="I62" s="41">
        <f t="shared" si="38"/>
        <v>4</v>
      </c>
      <c r="J62" s="41">
        <f t="shared" si="38"/>
        <v>5</v>
      </c>
      <c r="K62" s="41">
        <f t="shared" si="38"/>
        <v>6</v>
      </c>
      <c r="L62" s="41">
        <f t="shared" si="38"/>
        <v>7</v>
      </c>
      <c r="M62" s="41">
        <f t="shared" si="38"/>
        <v>8</v>
      </c>
      <c r="N62" s="2"/>
      <c r="O62" s="2"/>
      <c r="P62" s="2"/>
    </row>
    <row r="63" spans="1:16" ht="15.75" thickBot="1">
      <c r="A63" s="57"/>
      <c r="B63" s="57"/>
      <c r="C63" s="57"/>
      <c r="D63" s="56"/>
      <c r="E63" s="197"/>
      <c r="F63" s="217"/>
      <c r="G63" s="41">
        <f t="shared" si="37"/>
        <v>9</v>
      </c>
      <c r="H63" s="41">
        <f aca="true" t="shared" si="39" ref="H63:M63">G63+1</f>
        <v>10</v>
      </c>
      <c r="I63" s="41">
        <f t="shared" si="39"/>
        <v>11</v>
      </c>
      <c r="J63" s="41">
        <f t="shared" si="39"/>
        <v>12</v>
      </c>
      <c r="K63" s="41">
        <f t="shared" si="39"/>
        <v>13</v>
      </c>
      <c r="L63" s="41">
        <f t="shared" si="39"/>
        <v>14</v>
      </c>
      <c r="M63" s="41">
        <f t="shared" si="39"/>
        <v>15</v>
      </c>
      <c r="N63" s="23"/>
      <c r="O63" s="4"/>
      <c r="P63" s="4"/>
    </row>
    <row r="64" spans="1:16" ht="15.75" thickBot="1">
      <c r="A64" s="57"/>
      <c r="B64" s="57"/>
      <c r="C64" s="57"/>
      <c r="D64" s="56"/>
      <c r="E64" s="197"/>
      <c r="F64" s="217"/>
      <c r="G64" s="41">
        <f t="shared" si="37"/>
        <v>16</v>
      </c>
      <c r="H64" s="41">
        <f aca="true" t="shared" si="40" ref="H64:M64">G64+1</f>
        <v>17</v>
      </c>
      <c r="I64" s="41">
        <f t="shared" si="40"/>
        <v>18</v>
      </c>
      <c r="J64" s="41">
        <f t="shared" si="40"/>
        <v>19</v>
      </c>
      <c r="K64" s="115">
        <f t="shared" si="40"/>
        <v>20</v>
      </c>
      <c r="L64" s="41">
        <f t="shared" si="40"/>
        <v>21</v>
      </c>
      <c r="M64" s="41">
        <f t="shared" si="40"/>
        <v>22</v>
      </c>
      <c r="N64" s="23"/>
      <c r="O64" s="4"/>
      <c r="P64" s="4"/>
    </row>
    <row r="65" spans="1:16" ht="15">
      <c r="A65" s="57"/>
      <c r="B65" s="57"/>
      <c r="C65" s="57"/>
      <c r="D65" s="56"/>
      <c r="E65" s="198"/>
      <c r="F65" s="217"/>
      <c r="G65" s="41">
        <f t="shared" si="37"/>
        <v>23</v>
      </c>
      <c r="H65" s="41">
        <f aca="true" t="shared" si="41" ref="H65:M66">G65+1</f>
        <v>24</v>
      </c>
      <c r="I65" s="41">
        <f t="shared" si="41"/>
        <v>25</v>
      </c>
      <c r="J65" s="41">
        <f t="shared" si="41"/>
        <v>26</v>
      </c>
      <c r="K65" s="41">
        <f t="shared" si="41"/>
        <v>27</v>
      </c>
      <c r="L65" s="41">
        <f t="shared" si="41"/>
        <v>28</v>
      </c>
      <c r="M65" s="41">
        <f t="shared" si="41"/>
        <v>29</v>
      </c>
      <c r="N65" s="23"/>
      <c r="O65" s="4"/>
      <c r="P65" s="4"/>
    </row>
    <row r="66" spans="1:16" ht="15">
      <c r="A66" s="57"/>
      <c r="B66" s="57"/>
      <c r="C66" s="57"/>
      <c r="D66" s="56"/>
      <c r="E66" s="190" t="s">
        <v>12</v>
      </c>
      <c r="F66" s="217"/>
      <c r="G66" s="41">
        <f t="shared" si="37"/>
        <v>30</v>
      </c>
      <c r="H66" s="40">
        <v>1</v>
      </c>
      <c r="I66" s="40">
        <f>H66+1</f>
        <v>2</v>
      </c>
      <c r="J66" s="40">
        <f>I66+1</f>
        <v>3</v>
      </c>
      <c r="K66" s="40">
        <f>J66+1</f>
        <v>4</v>
      </c>
      <c r="L66" s="42">
        <f>K66+1</f>
        <v>5</v>
      </c>
      <c r="M66" s="42">
        <f>L66+1</f>
        <v>6</v>
      </c>
      <c r="N66" s="23"/>
      <c r="O66" s="4"/>
      <c r="P66" s="4"/>
    </row>
    <row r="67" spans="1:16" ht="15">
      <c r="A67" s="57"/>
      <c r="B67" s="57"/>
      <c r="C67" s="57"/>
      <c r="D67" s="56"/>
      <c r="E67" s="191"/>
      <c r="F67" s="217"/>
      <c r="G67" s="42">
        <f t="shared" si="37"/>
        <v>7</v>
      </c>
      <c r="H67" s="42">
        <f aca="true" t="shared" si="42" ref="H67:M67">G67+1</f>
        <v>8</v>
      </c>
      <c r="I67" s="42">
        <f t="shared" si="42"/>
        <v>9</v>
      </c>
      <c r="J67" s="42">
        <f t="shared" si="42"/>
        <v>10</v>
      </c>
      <c r="K67" s="42">
        <f t="shared" si="42"/>
        <v>11</v>
      </c>
      <c r="L67" s="42">
        <f t="shared" si="42"/>
        <v>12</v>
      </c>
      <c r="M67" s="42">
        <f t="shared" si="42"/>
        <v>13</v>
      </c>
      <c r="N67" s="23"/>
      <c r="O67" s="4"/>
      <c r="P67" s="4"/>
    </row>
    <row r="68" spans="1:13" ht="15">
      <c r="A68" s="57"/>
      <c r="B68" s="57"/>
      <c r="C68" s="57"/>
      <c r="D68" s="56"/>
      <c r="E68" s="191"/>
      <c r="F68" s="217"/>
      <c r="G68" s="18">
        <f t="shared" si="37"/>
        <v>14</v>
      </c>
      <c r="H68" s="18">
        <f aca="true" t="shared" si="43" ref="H68:M69">G68+1</f>
        <v>15</v>
      </c>
      <c r="I68" s="18">
        <f t="shared" si="43"/>
        <v>16</v>
      </c>
      <c r="J68" s="18">
        <f t="shared" si="43"/>
        <v>17</v>
      </c>
      <c r="K68" s="18">
        <f t="shared" si="43"/>
        <v>18</v>
      </c>
      <c r="L68" s="18">
        <f t="shared" si="43"/>
        <v>19</v>
      </c>
      <c r="M68" s="18">
        <f t="shared" si="43"/>
        <v>20</v>
      </c>
    </row>
    <row r="69" spans="1:13" ht="15">
      <c r="A69" s="57"/>
      <c r="B69" s="57"/>
      <c r="C69" s="57"/>
      <c r="D69" s="56"/>
      <c r="E69" s="192"/>
      <c r="F69" s="217"/>
      <c r="G69" s="17">
        <f t="shared" si="37"/>
        <v>21</v>
      </c>
      <c r="H69" s="17">
        <f>G69+1</f>
        <v>22</v>
      </c>
      <c r="I69" s="17">
        <f>H69+1</f>
        <v>23</v>
      </c>
      <c r="J69" s="17">
        <f>I69+1</f>
        <v>24</v>
      </c>
      <c r="K69" s="17">
        <f>J69+1</f>
        <v>25</v>
      </c>
      <c r="L69" s="17">
        <f>K69+1</f>
        <v>26</v>
      </c>
      <c r="M69" s="18">
        <f t="shared" si="43"/>
        <v>27</v>
      </c>
    </row>
    <row r="70" spans="1:13" ht="15">
      <c r="A70" s="57"/>
      <c r="B70" s="57"/>
      <c r="C70" s="57"/>
      <c r="D70" s="56"/>
      <c r="E70" s="196" t="s">
        <v>13</v>
      </c>
      <c r="F70" s="217"/>
      <c r="G70" s="17">
        <f t="shared" si="37"/>
        <v>28</v>
      </c>
      <c r="H70" s="17">
        <f>G70+1</f>
        <v>29</v>
      </c>
      <c r="I70" s="17">
        <f>H70+1</f>
        <v>30</v>
      </c>
      <c r="J70" s="17">
        <f>I70+1</f>
        <v>31</v>
      </c>
      <c r="K70" s="43">
        <v>1</v>
      </c>
      <c r="L70" s="43">
        <f>K70+1</f>
        <v>2</v>
      </c>
      <c r="M70" s="41">
        <f>L70+1</f>
        <v>3</v>
      </c>
    </row>
    <row r="71" spans="1:13" ht="15">
      <c r="A71" s="57"/>
      <c r="B71" s="57"/>
      <c r="C71" s="57"/>
      <c r="D71" s="56"/>
      <c r="E71" s="197"/>
      <c r="F71" s="217"/>
      <c r="G71" s="41">
        <f t="shared" si="37"/>
        <v>4</v>
      </c>
      <c r="H71" s="41">
        <f aca="true" t="shared" si="44" ref="H71:M71">G71+1</f>
        <v>5</v>
      </c>
      <c r="I71" s="41">
        <f t="shared" si="44"/>
        <v>6</v>
      </c>
      <c r="J71" s="41">
        <f t="shared" si="44"/>
        <v>7</v>
      </c>
      <c r="K71" s="41">
        <f t="shared" si="44"/>
        <v>8</v>
      </c>
      <c r="L71" s="41">
        <f t="shared" si="44"/>
        <v>9</v>
      </c>
      <c r="M71" s="41">
        <f t="shared" si="44"/>
        <v>10</v>
      </c>
    </row>
    <row r="72" spans="1:13" ht="15">
      <c r="A72" s="57"/>
      <c r="B72" s="57"/>
      <c r="C72" s="57"/>
      <c r="D72" s="56"/>
      <c r="E72" s="197"/>
      <c r="F72" s="217"/>
      <c r="G72" s="41">
        <f t="shared" si="37"/>
        <v>11</v>
      </c>
      <c r="H72" s="41">
        <f aca="true" t="shared" si="45" ref="H72:M72">G72+1</f>
        <v>12</v>
      </c>
      <c r="I72" s="41">
        <f t="shared" si="45"/>
        <v>13</v>
      </c>
      <c r="J72" s="41">
        <f t="shared" si="45"/>
        <v>14</v>
      </c>
      <c r="K72" s="41">
        <f t="shared" si="45"/>
        <v>15</v>
      </c>
      <c r="L72" s="41">
        <f t="shared" si="45"/>
        <v>16</v>
      </c>
      <c r="M72" s="41">
        <f t="shared" si="45"/>
        <v>17</v>
      </c>
    </row>
    <row r="73" spans="1:13" ht="15">
      <c r="A73" s="57"/>
      <c r="B73" s="57"/>
      <c r="C73" s="57"/>
      <c r="D73" s="56"/>
      <c r="E73" s="198"/>
      <c r="F73" s="217"/>
      <c r="G73" s="41">
        <f t="shared" si="37"/>
        <v>18</v>
      </c>
      <c r="H73" s="41">
        <f aca="true" t="shared" si="46" ref="H73:M74">G73+1</f>
        <v>19</v>
      </c>
      <c r="I73" s="41">
        <f t="shared" si="46"/>
        <v>20</v>
      </c>
      <c r="J73" s="41">
        <f t="shared" si="46"/>
        <v>21</v>
      </c>
      <c r="K73" s="41">
        <f t="shared" si="46"/>
        <v>22</v>
      </c>
      <c r="L73" s="41">
        <f t="shared" si="46"/>
        <v>23</v>
      </c>
      <c r="M73" s="41">
        <f t="shared" si="46"/>
        <v>24</v>
      </c>
    </row>
    <row r="74" spans="1:13" ht="15">
      <c r="A74" s="57"/>
      <c r="B74" s="57"/>
      <c r="C74" s="57"/>
      <c r="D74" s="56"/>
      <c r="E74" s="199" t="s">
        <v>18</v>
      </c>
      <c r="F74" s="217"/>
      <c r="G74" s="41">
        <f aca="true" t="shared" si="47" ref="G74:H79">M73+1</f>
        <v>25</v>
      </c>
      <c r="H74" s="41">
        <f>G74+1</f>
        <v>26</v>
      </c>
      <c r="I74" s="41">
        <f t="shared" si="46"/>
        <v>27</v>
      </c>
      <c r="J74" s="41">
        <f t="shared" si="46"/>
        <v>28</v>
      </c>
      <c r="K74" s="41">
        <f>J74+1</f>
        <v>29</v>
      </c>
      <c r="L74" s="41">
        <f>K74+1</f>
        <v>30</v>
      </c>
      <c r="M74" s="41">
        <f>L74+1</f>
        <v>31</v>
      </c>
    </row>
    <row r="75" spans="1:13" ht="15">
      <c r="A75" s="57"/>
      <c r="B75" s="57"/>
      <c r="C75" s="57"/>
      <c r="D75" s="56"/>
      <c r="E75" s="200"/>
      <c r="F75" s="217"/>
      <c r="G75" s="18">
        <v>1</v>
      </c>
      <c r="H75" s="18">
        <f>G75+1</f>
        <v>2</v>
      </c>
      <c r="I75" s="18">
        <f>H75+1</f>
        <v>3</v>
      </c>
      <c r="J75" s="18">
        <f>I75+1</f>
        <v>4</v>
      </c>
      <c r="K75" s="18">
        <f>J75+1</f>
        <v>5</v>
      </c>
      <c r="L75" s="18">
        <f>K75+1</f>
        <v>6</v>
      </c>
      <c r="M75" s="18">
        <f>L75+1</f>
        <v>7</v>
      </c>
    </row>
    <row r="76" spans="1:13" ht="15">
      <c r="A76" s="57"/>
      <c r="B76" s="57"/>
      <c r="C76" s="57"/>
      <c r="D76" s="56"/>
      <c r="E76" s="200"/>
      <c r="F76" s="217"/>
      <c r="G76" s="18">
        <f t="shared" si="47"/>
        <v>8</v>
      </c>
      <c r="H76" s="18">
        <f aca="true" t="shared" si="48" ref="H76:M76">G76+1</f>
        <v>9</v>
      </c>
      <c r="I76" s="18">
        <f t="shared" si="48"/>
        <v>10</v>
      </c>
      <c r="J76" s="18">
        <f t="shared" si="48"/>
        <v>11</v>
      </c>
      <c r="K76" s="18">
        <f>J76+1</f>
        <v>12</v>
      </c>
      <c r="L76" s="18">
        <f t="shared" si="48"/>
        <v>13</v>
      </c>
      <c r="M76" s="18">
        <f t="shared" si="48"/>
        <v>14</v>
      </c>
    </row>
    <row r="77" spans="1:13" ht="15">
      <c r="A77" s="57"/>
      <c r="B77" s="57"/>
      <c r="C77" s="57"/>
      <c r="D77" s="56"/>
      <c r="E77" s="200"/>
      <c r="F77" s="217"/>
      <c r="G77" s="18">
        <f t="shared" si="47"/>
        <v>15</v>
      </c>
      <c r="H77" s="18">
        <f aca="true" t="shared" si="49" ref="H77:M79">G77+1</f>
        <v>16</v>
      </c>
      <c r="I77" s="18">
        <f t="shared" si="49"/>
        <v>17</v>
      </c>
      <c r="J77" s="18">
        <f t="shared" si="49"/>
        <v>18</v>
      </c>
      <c r="K77" s="18">
        <f t="shared" si="49"/>
        <v>19</v>
      </c>
      <c r="L77" s="18">
        <f t="shared" si="49"/>
        <v>20</v>
      </c>
      <c r="M77" s="18">
        <f t="shared" si="49"/>
        <v>21</v>
      </c>
    </row>
    <row r="78" spans="1:13" ht="15">
      <c r="A78" s="57"/>
      <c r="B78" s="57"/>
      <c r="C78" s="57"/>
      <c r="D78" s="56"/>
      <c r="E78" s="200"/>
      <c r="F78" s="217"/>
      <c r="G78" s="18">
        <f t="shared" si="47"/>
        <v>22</v>
      </c>
      <c r="H78" s="18">
        <f t="shared" si="49"/>
        <v>23</v>
      </c>
      <c r="I78" s="18">
        <f t="shared" si="49"/>
        <v>24</v>
      </c>
      <c r="J78" s="18">
        <f t="shared" si="49"/>
        <v>25</v>
      </c>
      <c r="K78" s="18">
        <f t="shared" si="49"/>
        <v>26</v>
      </c>
      <c r="L78" s="18">
        <f t="shared" si="49"/>
        <v>27</v>
      </c>
      <c r="M78" s="18">
        <f t="shared" si="49"/>
        <v>28</v>
      </c>
    </row>
    <row r="79" spans="1:8" ht="15.75" thickBot="1">
      <c r="A79" s="57"/>
      <c r="B79" s="57"/>
      <c r="C79" s="57"/>
      <c r="D79" s="56"/>
      <c r="E79" s="201"/>
      <c r="F79" s="219"/>
      <c r="G79" s="18">
        <f t="shared" si="47"/>
        <v>29</v>
      </c>
      <c r="H79" s="18">
        <f t="shared" si="49"/>
        <v>30</v>
      </c>
    </row>
    <row r="80" spans="1:3" ht="13.5" thickBot="1">
      <c r="A80" s="78">
        <f>SUM(A9:A79)</f>
        <v>0</v>
      </c>
      <c r="B80" s="79">
        <f>SUM(B9:B79)</f>
        <v>0</v>
      </c>
      <c r="C80" s="143" t="str">
        <f>IF(B80&lt;'Desglose horas formación'!N5,CONCATENATE("&lt;--- Debes aumentar horas de trabajo, mínimo = ",'Desglose horas formación'!N5),"")</f>
        <v>&lt;--- Debes aumentar horas de trabajo, mínimo = 700</v>
      </c>
    </row>
    <row r="81" spans="1:2" ht="13.5" thickBot="1">
      <c r="A81" s="211">
        <f>A80+B80</f>
        <v>0</v>
      </c>
      <c r="B81" s="212"/>
    </row>
  </sheetData>
  <sheetProtection/>
  <mergeCells count="20">
    <mergeCell ref="E53:E56"/>
    <mergeCell ref="E61:E65"/>
    <mergeCell ref="E66:E69"/>
    <mergeCell ref="F6:M7"/>
    <mergeCell ref="A81:B81"/>
    <mergeCell ref="E9:E13"/>
    <mergeCell ref="F9:F39"/>
    <mergeCell ref="F40:F79"/>
    <mergeCell ref="E14:E17"/>
    <mergeCell ref="E18:E21"/>
    <mergeCell ref="E57:E60"/>
    <mergeCell ref="E48:E52"/>
    <mergeCell ref="E70:E73"/>
    <mergeCell ref="E74:E79"/>
    <mergeCell ref="E22:E25"/>
    <mergeCell ref="E26:E30"/>
    <mergeCell ref="E31:E34"/>
    <mergeCell ref="E35:E39"/>
    <mergeCell ref="E40:E43"/>
    <mergeCell ref="E44:E47"/>
  </mergeCells>
  <conditionalFormatting sqref="N66:P67">
    <cfRule type="expression" priority="2" dxfId="2" stopIfTrue="1">
      <formula>DAY(N66)&lt;15</formula>
    </cfRule>
  </conditionalFormatting>
  <conditionalFormatting sqref="B80">
    <cfRule type="colorScale" priority="1" dxfId="2">
      <colorScale>
        <cfvo type="num" val="700"/>
        <cfvo type="max"/>
        <color rgb="FFFF0000"/>
        <color rgb="FFFFEF9C"/>
      </colorScale>
    </cfRule>
  </conditionalFormatting>
  <dataValidations count="1">
    <dataValidation type="list" allowBlank="1" showInputMessage="1" showErrorMessage="1" sqref="R16">
      <formula1>"domingo,lunes"</formula1>
    </dataValidation>
  </dataValidations>
  <printOptions/>
  <pageMargins left="0.7874015748031497" right="0.5905511811023623" top="0.984251968503937" bottom="1.141732283464567" header="0" footer="0"/>
  <pageSetup fitToHeight="2" fitToWidth="1" horizontalDpi="600" verticalDpi="600" orientation="portrait" paperSize="9" scale="64" r:id="rId2"/>
  <headerFooter alignWithMargins="0">
    <oddFooter>&amp;L&amp;D&amp;R&amp;F &amp;A</oddFooter>
  </headerFooter>
  <rowBreaks count="1" manualBreakCount="1">
    <brk id="57" max="16"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G35"/>
  <sheetViews>
    <sheetView zoomScalePageLayoutView="0" workbookViewId="0" topLeftCell="A1">
      <selection activeCell="B3" sqref="B3"/>
    </sheetView>
  </sheetViews>
  <sheetFormatPr defaultColWidth="11.421875" defaultRowHeight="12.75"/>
  <cols>
    <col min="1" max="1" width="27.421875" style="46" customWidth="1"/>
    <col min="2" max="2" width="23.421875" style="46" customWidth="1"/>
    <col min="3" max="3" width="21.8515625" style="46" customWidth="1"/>
    <col min="4" max="4" width="23.421875" style="46" customWidth="1"/>
    <col min="5" max="5" width="18.8515625" style="46" customWidth="1"/>
    <col min="6" max="6" width="11.00390625" style="46" customWidth="1"/>
    <col min="7" max="7" width="25.8515625" style="46" customWidth="1"/>
    <col min="8" max="8" width="25.421875" style="46" customWidth="1"/>
    <col min="9" max="11" width="18.7109375" style="64" customWidth="1"/>
    <col min="12" max="16384" width="11.421875" style="46" customWidth="1"/>
  </cols>
  <sheetData>
    <row r="1" spans="1:8" ht="89.25" customHeight="1">
      <c r="A1" s="228" t="s">
        <v>76</v>
      </c>
      <c r="B1" s="228" t="s">
        <v>102</v>
      </c>
      <c r="C1" s="228" t="s">
        <v>77</v>
      </c>
      <c r="D1" s="228" t="s">
        <v>78</v>
      </c>
      <c r="E1" s="228" t="s">
        <v>57</v>
      </c>
      <c r="F1" s="228" t="s">
        <v>64</v>
      </c>
      <c r="G1" s="228" t="s">
        <v>68</v>
      </c>
      <c r="H1" s="228" t="s">
        <v>69</v>
      </c>
    </row>
    <row r="2" spans="1:33" ht="25.5" customHeight="1">
      <c r="A2" s="229"/>
      <c r="B2" s="230"/>
      <c r="C2" s="230"/>
      <c r="D2" s="230"/>
      <c r="E2" s="230"/>
      <c r="F2" s="230"/>
      <c r="G2" s="230"/>
      <c r="H2" s="230"/>
      <c r="I2" s="63"/>
      <c r="J2" s="63"/>
      <c r="K2" s="63"/>
      <c r="L2" s="63"/>
      <c r="M2" s="63"/>
      <c r="N2" s="63"/>
      <c r="O2" s="63"/>
      <c r="P2" s="63"/>
      <c r="Q2" s="63"/>
      <c r="R2" s="63"/>
      <c r="S2" s="63"/>
      <c r="T2" s="63"/>
      <c r="U2" s="63"/>
      <c r="V2" s="63"/>
      <c r="W2" s="63"/>
      <c r="X2" s="63"/>
      <c r="Y2" s="55"/>
      <c r="Z2" s="64"/>
      <c r="AA2" s="64"/>
      <c r="AB2" s="64"/>
      <c r="AC2" s="64"/>
      <c r="AD2" s="64"/>
      <c r="AE2" s="64"/>
      <c r="AF2" s="64"/>
      <c r="AG2" s="64"/>
    </row>
    <row r="3" spans="1:33" ht="12.75">
      <c r="A3" s="65" t="s">
        <v>27</v>
      </c>
      <c r="B3" s="48"/>
      <c r="C3" s="66"/>
      <c r="D3" s="66"/>
      <c r="E3" s="66"/>
      <c r="F3" s="66"/>
      <c r="G3" s="74"/>
      <c r="H3" s="74"/>
      <c r="I3" s="45"/>
      <c r="J3" s="45"/>
      <c r="K3" s="45"/>
      <c r="L3" s="63"/>
      <c r="M3" s="63"/>
      <c r="N3" s="63"/>
      <c r="O3" s="63"/>
      <c r="P3" s="63"/>
      <c r="Q3" s="63"/>
      <c r="R3" s="63"/>
      <c r="S3" s="63"/>
      <c r="T3" s="63"/>
      <c r="U3" s="63"/>
      <c r="V3" s="63"/>
      <c r="W3" s="63"/>
      <c r="X3" s="63"/>
      <c r="Y3" s="55"/>
      <c r="Z3" s="64"/>
      <c r="AA3" s="64"/>
      <c r="AB3" s="64"/>
      <c r="AC3" s="64"/>
      <c r="AD3" s="64"/>
      <c r="AE3" s="64"/>
      <c r="AF3" s="64"/>
      <c r="AG3" s="64"/>
    </row>
    <row r="4" spans="1:33" ht="12.75">
      <c r="A4" s="44" t="s">
        <v>28</v>
      </c>
      <c r="B4" s="48"/>
      <c r="C4" s="66"/>
      <c r="D4" s="66"/>
      <c r="E4" s="66"/>
      <c r="F4" s="66"/>
      <c r="G4" s="74"/>
      <c r="H4" s="74"/>
      <c r="I4" s="45"/>
      <c r="J4" s="45"/>
      <c r="K4" s="45"/>
      <c r="L4" s="67"/>
      <c r="M4" s="67"/>
      <c r="N4" s="67"/>
      <c r="O4" s="67"/>
      <c r="P4" s="67"/>
      <c r="Q4" s="67"/>
      <c r="R4" s="67"/>
      <c r="S4" s="67"/>
      <c r="T4" s="67"/>
      <c r="U4" s="67"/>
      <c r="V4" s="67"/>
      <c r="W4" s="67"/>
      <c r="X4" s="67"/>
      <c r="Y4" s="55"/>
      <c r="Z4" s="64"/>
      <c r="AA4" s="64"/>
      <c r="AB4" s="64"/>
      <c r="AC4" s="64"/>
      <c r="AD4" s="64"/>
      <c r="AE4" s="64"/>
      <c r="AF4" s="64"/>
      <c r="AG4" s="64"/>
    </row>
    <row r="5" spans="1:33" ht="12.75">
      <c r="A5" s="65" t="s">
        <v>29</v>
      </c>
      <c r="B5" s="48"/>
      <c r="C5" s="66"/>
      <c r="D5" s="66"/>
      <c r="E5" s="66"/>
      <c r="F5" s="66"/>
      <c r="G5" s="74"/>
      <c r="H5" s="74"/>
      <c r="I5" s="45"/>
      <c r="J5" s="45"/>
      <c r="K5" s="45"/>
      <c r="L5" s="67"/>
      <c r="M5" s="67"/>
      <c r="N5" s="67"/>
      <c r="O5" s="67"/>
      <c r="P5" s="67"/>
      <c r="Q5" s="67"/>
      <c r="R5" s="67"/>
      <c r="S5" s="67"/>
      <c r="T5" s="67"/>
      <c r="U5" s="67"/>
      <c r="V5" s="67"/>
      <c r="W5" s="67"/>
      <c r="X5" s="67"/>
      <c r="Y5" s="55"/>
      <c r="Z5" s="64"/>
      <c r="AA5" s="64"/>
      <c r="AB5" s="64"/>
      <c r="AC5" s="64"/>
      <c r="AD5" s="64"/>
      <c r="AE5" s="64"/>
      <c r="AF5" s="64"/>
      <c r="AG5" s="64"/>
    </row>
    <row r="6" spans="1:33" ht="12.75">
      <c r="A6" s="44" t="s">
        <v>30</v>
      </c>
      <c r="B6" s="48"/>
      <c r="C6" s="66"/>
      <c r="D6" s="66"/>
      <c r="E6" s="66"/>
      <c r="F6" s="66"/>
      <c r="G6" s="74"/>
      <c r="H6" s="74"/>
      <c r="I6" s="45"/>
      <c r="J6" s="45"/>
      <c r="K6" s="45"/>
      <c r="L6" s="67"/>
      <c r="M6" s="67"/>
      <c r="N6" s="67"/>
      <c r="O6" s="67"/>
      <c r="P6" s="67"/>
      <c r="Q6" s="67"/>
      <c r="R6" s="67"/>
      <c r="S6" s="67"/>
      <c r="T6" s="67"/>
      <c r="U6" s="67"/>
      <c r="V6" s="67"/>
      <c r="W6" s="67"/>
      <c r="X6" s="67"/>
      <c r="Y6" s="55"/>
      <c r="Z6" s="64"/>
      <c r="AA6" s="64"/>
      <c r="AB6" s="64"/>
      <c r="AC6" s="64"/>
      <c r="AD6" s="64"/>
      <c r="AE6" s="64"/>
      <c r="AF6" s="64"/>
      <c r="AG6" s="64"/>
    </row>
    <row r="7" spans="1:33" ht="12.75">
      <c r="A7" s="65" t="s">
        <v>31</v>
      </c>
      <c r="B7" s="48"/>
      <c r="C7" s="66"/>
      <c r="D7" s="66"/>
      <c r="E7" s="66"/>
      <c r="F7" s="66"/>
      <c r="G7" s="74"/>
      <c r="H7" s="74"/>
      <c r="I7" s="45"/>
      <c r="J7" s="45"/>
      <c r="K7" s="45"/>
      <c r="L7" s="67"/>
      <c r="M7" s="67"/>
      <c r="N7" s="67"/>
      <c r="O7" s="67"/>
      <c r="P7" s="67"/>
      <c r="Q7" s="67"/>
      <c r="R7" s="67"/>
      <c r="S7" s="67"/>
      <c r="T7" s="67"/>
      <c r="U7" s="67"/>
      <c r="V7" s="67"/>
      <c r="W7" s="67"/>
      <c r="X7" s="67"/>
      <c r="Y7" s="55"/>
      <c r="Z7" s="64"/>
      <c r="AA7" s="64"/>
      <c r="AB7" s="64"/>
      <c r="AC7" s="64"/>
      <c r="AD7" s="64"/>
      <c r="AE7" s="64"/>
      <c r="AF7" s="64"/>
      <c r="AG7" s="64"/>
    </row>
    <row r="8" spans="1:33" ht="12.75">
      <c r="A8" s="44" t="s">
        <v>32</v>
      </c>
      <c r="B8" s="48"/>
      <c r="C8" s="66"/>
      <c r="D8" s="66"/>
      <c r="E8" s="66"/>
      <c r="F8" s="66"/>
      <c r="G8" s="74"/>
      <c r="H8" s="74"/>
      <c r="I8" s="45"/>
      <c r="J8" s="45"/>
      <c r="K8" s="45"/>
      <c r="L8" s="67"/>
      <c r="M8" s="67"/>
      <c r="N8" s="67"/>
      <c r="O8" s="67"/>
      <c r="P8" s="67"/>
      <c r="Q8" s="67"/>
      <c r="R8" s="67"/>
      <c r="S8" s="67"/>
      <c r="T8" s="67"/>
      <c r="U8" s="67"/>
      <c r="V8" s="67"/>
      <c r="W8" s="67"/>
      <c r="X8" s="67"/>
      <c r="Y8" s="55"/>
      <c r="Z8" s="64"/>
      <c r="AA8" s="64"/>
      <c r="AB8" s="64"/>
      <c r="AC8" s="64"/>
      <c r="AD8" s="64"/>
      <c r="AE8" s="64"/>
      <c r="AF8" s="64"/>
      <c r="AG8" s="64"/>
    </row>
    <row r="9" spans="1:33" ht="12.75">
      <c r="A9" s="68" t="s">
        <v>33</v>
      </c>
      <c r="B9" s="48"/>
      <c r="C9" s="66"/>
      <c r="D9" s="66"/>
      <c r="E9" s="66"/>
      <c r="F9" s="66"/>
      <c r="G9" s="74"/>
      <c r="H9" s="74"/>
      <c r="I9" s="45"/>
      <c r="J9" s="45"/>
      <c r="K9" s="45"/>
      <c r="L9" s="67"/>
      <c r="M9" s="67"/>
      <c r="N9" s="67"/>
      <c r="O9" s="67"/>
      <c r="P9" s="67"/>
      <c r="Q9" s="67"/>
      <c r="R9" s="67"/>
      <c r="S9" s="67"/>
      <c r="T9" s="67"/>
      <c r="U9" s="67"/>
      <c r="V9" s="67"/>
      <c r="W9" s="67"/>
      <c r="X9" s="67"/>
      <c r="Y9" s="55"/>
      <c r="Z9" s="64"/>
      <c r="AA9" s="64"/>
      <c r="AB9" s="64"/>
      <c r="AC9" s="64"/>
      <c r="AD9" s="64"/>
      <c r="AE9" s="64"/>
      <c r="AF9" s="64"/>
      <c r="AG9" s="64"/>
    </row>
    <row r="10" spans="1:33" ht="12.75">
      <c r="A10" s="68" t="s">
        <v>58</v>
      </c>
      <c r="B10" s="48"/>
      <c r="C10" s="66"/>
      <c r="D10" s="66"/>
      <c r="E10" s="66"/>
      <c r="F10" s="66"/>
      <c r="G10" s="74"/>
      <c r="H10" s="74"/>
      <c r="I10" s="45"/>
      <c r="J10" s="45"/>
      <c r="K10" s="45"/>
      <c r="L10" s="67"/>
      <c r="M10" s="67"/>
      <c r="N10" s="67"/>
      <c r="O10" s="67"/>
      <c r="P10" s="67"/>
      <c r="Q10" s="67"/>
      <c r="R10" s="67"/>
      <c r="S10" s="67"/>
      <c r="T10" s="67"/>
      <c r="U10" s="67"/>
      <c r="V10" s="67"/>
      <c r="W10" s="67"/>
      <c r="X10" s="67"/>
      <c r="Y10" s="55"/>
      <c r="Z10" s="64"/>
      <c r="AA10" s="64"/>
      <c r="AB10" s="64"/>
      <c r="AC10" s="64"/>
      <c r="AD10" s="64"/>
      <c r="AE10" s="64"/>
      <c r="AF10" s="64"/>
      <c r="AG10" s="64"/>
    </row>
    <row r="11" spans="1:33" ht="12.75">
      <c r="A11" s="68" t="s">
        <v>59</v>
      </c>
      <c r="B11" s="48"/>
      <c r="C11" s="66"/>
      <c r="D11" s="66"/>
      <c r="E11" s="66"/>
      <c r="F11" s="66"/>
      <c r="G11" s="74"/>
      <c r="H11" s="74"/>
      <c r="I11" s="45"/>
      <c r="J11" s="45"/>
      <c r="K11" s="45"/>
      <c r="L11" s="67"/>
      <c r="M11" s="67"/>
      <c r="N11" s="67"/>
      <c r="O11" s="67"/>
      <c r="P11" s="67"/>
      <c r="Q11" s="67"/>
      <c r="R11" s="67"/>
      <c r="S11" s="67"/>
      <c r="T11" s="67"/>
      <c r="U11" s="67"/>
      <c r="V11" s="67"/>
      <c r="W11" s="67"/>
      <c r="X11" s="67"/>
      <c r="Y11" s="55"/>
      <c r="Z11" s="64"/>
      <c r="AA11" s="64"/>
      <c r="AB11" s="64"/>
      <c r="AC11" s="64"/>
      <c r="AD11" s="64"/>
      <c r="AE11" s="64"/>
      <c r="AF11" s="64"/>
      <c r="AG11" s="64"/>
    </row>
    <row r="12" spans="1:33" ht="12.75">
      <c r="A12" s="65" t="s">
        <v>60</v>
      </c>
      <c r="B12" s="48"/>
      <c r="C12" s="66"/>
      <c r="D12" s="66"/>
      <c r="E12" s="66"/>
      <c r="F12" s="66"/>
      <c r="G12" s="74"/>
      <c r="H12" s="74"/>
      <c r="I12" s="45"/>
      <c r="J12" s="45"/>
      <c r="K12" s="45"/>
      <c r="L12" s="67"/>
      <c r="M12" s="67"/>
      <c r="N12" s="67"/>
      <c r="O12" s="67"/>
      <c r="P12" s="67"/>
      <c r="Q12" s="67"/>
      <c r="R12" s="67"/>
      <c r="S12" s="67"/>
      <c r="T12" s="67"/>
      <c r="U12" s="67"/>
      <c r="V12" s="67"/>
      <c r="W12" s="67"/>
      <c r="X12" s="67"/>
      <c r="Y12" s="55"/>
      <c r="Z12" s="64"/>
      <c r="AA12" s="64"/>
      <c r="AB12" s="64"/>
      <c r="AC12" s="64"/>
      <c r="AD12" s="64"/>
      <c r="AE12" s="64"/>
      <c r="AF12" s="64"/>
      <c r="AG12" s="64"/>
    </row>
    <row r="13" spans="1:33" ht="11.25" customHeight="1">
      <c r="A13" s="68" t="s">
        <v>70</v>
      </c>
      <c r="B13" s="48"/>
      <c r="C13" s="66"/>
      <c r="D13" s="66"/>
      <c r="E13" s="66"/>
      <c r="F13" s="66"/>
      <c r="G13" s="74"/>
      <c r="H13" s="74"/>
      <c r="I13" s="45"/>
      <c r="J13" s="45"/>
      <c r="K13" s="45"/>
      <c r="L13" s="67"/>
      <c r="M13" s="67"/>
      <c r="N13" s="67"/>
      <c r="O13" s="67"/>
      <c r="P13" s="67"/>
      <c r="Q13" s="67"/>
      <c r="R13" s="67"/>
      <c r="S13" s="67"/>
      <c r="T13" s="67"/>
      <c r="U13" s="67"/>
      <c r="V13" s="67"/>
      <c r="W13" s="67"/>
      <c r="X13" s="67"/>
      <c r="Y13" s="55"/>
      <c r="Z13" s="64"/>
      <c r="AA13" s="64"/>
      <c r="AB13" s="64"/>
      <c r="AC13" s="64"/>
      <c r="AD13" s="64"/>
      <c r="AE13" s="64"/>
      <c r="AF13" s="64"/>
      <c r="AG13" s="64"/>
    </row>
    <row r="14" spans="1:33" ht="12.75">
      <c r="A14" s="65" t="s">
        <v>71</v>
      </c>
      <c r="B14" s="48"/>
      <c r="C14" s="66"/>
      <c r="D14" s="66"/>
      <c r="E14" s="66"/>
      <c r="F14" s="66"/>
      <c r="G14" s="74"/>
      <c r="H14" s="74"/>
      <c r="I14" s="45"/>
      <c r="J14" s="45"/>
      <c r="K14" s="45"/>
      <c r="L14" s="67"/>
      <c r="M14" s="67"/>
      <c r="N14" s="67"/>
      <c r="O14" s="67"/>
      <c r="P14" s="67"/>
      <c r="Q14" s="67"/>
      <c r="R14" s="67"/>
      <c r="S14" s="67"/>
      <c r="T14" s="67"/>
      <c r="U14" s="67"/>
      <c r="V14" s="67"/>
      <c r="W14" s="67"/>
      <c r="X14" s="67"/>
      <c r="Y14" s="55"/>
      <c r="Z14" s="64"/>
      <c r="AA14" s="64"/>
      <c r="AB14" s="64"/>
      <c r="AC14" s="64"/>
      <c r="AD14" s="64"/>
      <c r="AE14" s="64"/>
      <c r="AF14" s="64"/>
      <c r="AG14" s="64"/>
    </row>
    <row r="15" spans="1:33" ht="12.75">
      <c r="A15" s="68" t="s">
        <v>72</v>
      </c>
      <c r="B15" s="48"/>
      <c r="C15" s="66"/>
      <c r="D15" s="66"/>
      <c r="E15" s="66"/>
      <c r="F15" s="66"/>
      <c r="G15" s="74"/>
      <c r="H15" s="74"/>
      <c r="I15" s="45"/>
      <c r="J15" s="45"/>
      <c r="K15" s="45"/>
      <c r="L15" s="67"/>
      <c r="M15" s="67"/>
      <c r="N15" s="67"/>
      <c r="O15" s="67"/>
      <c r="P15" s="67"/>
      <c r="Q15" s="67"/>
      <c r="R15" s="67"/>
      <c r="S15" s="67"/>
      <c r="T15" s="67"/>
      <c r="U15" s="67"/>
      <c r="V15" s="67"/>
      <c r="W15" s="67"/>
      <c r="X15" s="67"/>
      <c r="Y15" s="55"/>
      <c r="Z15" s="64"/>
      <c r="AA15" s="64"/>
      <c r="AB15" s="64"/>
      <c r="AC15" s="64"/>
      <c r="AD15" s="64"/>
      <c r="AE15" s="64"/>
      <c r="AF15" s="64"/>
      <c r="AG15" s="64"/>
    </row>
    <row r="16" spans="1:33" ht="12.75">
      <c r="A16" s="65" t="s">
        <v>73</v>
      </c>
      <c r="B16" s="48"/>
      <c r="C16" s="66"/>
      <c r="D16" s="66"/>
      <c r="E16" s="66"/>
      <c r="F16" s="66"/>
      <c r="G16" s="74"/>
      <c r="H16" s="74"/>
      <c r="I16" s="45"/>
      <c r="J16" s="45"/>
      <c r="K16" s="45"/>
      <c r="L16" s="67"/>
      <c r="M16" s="67"/>
      <c r="N16" s="67"/>
      <c r="O16" s="67"/>
      <c r="P16" s="67"/>
      <c r="Q16" s="67"/>
      <c r="R16" s="67"/>
      <c r="S16" s="67"/>
      <c r="T16" s="67"/>
      <c r="U16" s="67"/>
      <c r="V16" s="67"/>
      <c r="W16" s="67"/>
      <c r="X16" s="67"/>
      <c r="Y16" s="55"/>
      <c r="Z16" s="64"/>
      <c r="AA16" s="64"/>
      <c r="AB16" s="64"/>
      <c r="AC16" s="64"/>
      <c r="AD16" s="64"/>
      <c r="AE16" s="64"/>
      <c r="AF16" s="64"/>
      <c r="AG16" s="64"/>
    </row>
    <row r="17" spans="1:33" ht="13.5" thickBot="1">
      <c r="A17" s="65" t="s">
        <v>74</v>
      </c>
      <c r="B17" s="72"/>
      <c r="C17" s="73"/>
      <c r="D17" s="73"/>
      <c r="E17" s="73"/>
      <c r="F17" s="73"/>
      <c r="G17" s="75"/>
      <c r="H17" s="75"/>
      <c r="I17" s="45"/>
      <c r="J17" s="45"/>
      <c r="K17" s="45"/>
      <c r="L17" s="67"/>
      <c r="M17" s="67"/>
      <c r="N17" s="67"/>
      <c r="O17" s="67"/>
      <c r="P17" s="67"/>
      <c r="Q17" s="67"/>
      <c r="R17" s="67"/>
      <c r="S17" s="67"/>
      <c r="T17" s="67"/>
      <c r="U17" s="67"/>
      <c r="V17" s="67"/>
      <c r="W17" s="67"/>
      <c r="X17" s="67"/>
      <c r="Y17" s="55"/>
      <c r="Z17" s="64"/>
      <c r="AA17" s="64"/>
      <c r="AB17" s="64"/>
      <c r="AC17" s="64"/>
      <c r="AD17" s="64"/>
      <c r="AE17" s="64"/>
      <c r="AF17" s="64"/>
      <c r="AG17" s="64"/>
    </row>
    <row r="18" spans="1:8" ht="15.75" customHeight="1">
      <c r="A18" s="235" t="s">
        <v>67</v>
      </c>
      <c r="B18" s="237">
        <f>'Desglose horas formación'!B15</f>
        <v>1370</v>
      </c>
      <c r="C18" s="231" t="s">
        <v>65</v>
      </c>
      <c r="D18" s="233">
        <f>SUM(D3:D17)</f>
        <v>0</v>
      </c>
      <c r="E18" s="231" t="s">
        <v>66</v>
      </c>
      <c r="F18" s="240">
        <f>SUM(F3:F17)</f>
        <v>0</v>
      </c>
      <c r="G18" s="242" t="s">
        <v>98</v>
      </c>
      <c r="H18" s="244">
        <f>ROUND((D18+F18),0)</f>
        <v>0</v>
      </c>
    </row>
    <row r="19" spans="1:8" ht="16.5" customHeight="1" thickBot="1">
      <c r="A19" s="236"/>
      <c r="B19" s="238"/>
      <c r="C19" s="232"/>
      <c r="D19" s="234"/>
      <c r="E19" s="239"/>
      <c r="F19" s="241"/>
      <c r="G19" s="243"/>
      <c r="H19" s="245"/>
    </row>
    <row r="20" spans="1:8" ht="12.75" customHeight="1">
      <c r="A20" s="50"/>
      <c r="B20" s="50"/>
      <c r="C20" s="222" t="str">
        <f>CONCATENATE("(1) El porcentaje de las horas de formación en el centro debe ser de un ",'Desglose horas formación'!M9,"%")</f>
        <v>(1) El porcentaje de las horas de formación en el centro debe ser de un 35%</v>
      </c>
      <c r="D20" s="223"/>
      <c r="E20" s="223"/>
      <c r="F20" s="223"/>
      <c r="G20" s="225" t="s">
        <v>99</v>
      </c>
      <c r="H20" s="226"/>
    </row>
    <row r="21" spans="1:8" ht="12.75">
      <c r="A21" s="50"/>
      <c r="B21" s="50"/>
      <c r="C21" s="224"/>
      <c r="D21" s="224"/>
      <c r="E21" s="224"/>
      <c r="F21" s="224"/>
      <c r="G21" s="227"/>
      <c r="H21" s="227"/>
    </row>
    <row r="22" spans="1:8" ht="12.75">
      <c r="A22" s="50"/>
      <c r="B22" s="50"/>
      <c r="C22" s="224"/>
      <c r="D22" s="224"/>
      <c r="E22" s="224"/>
      <c r="F22" s="224"/>
      <c r="G22" s="227"/>
      <c r="H22" s="227"/>
    </row>
    <row r="23" spans="1:8" ht="12.75">
      <c r="A23" s="50"/>
      <c r="B23" s="50"/>
      <c r="C23" s="224"/>
      <c r="D23" s="224"/>
      <c r="E23" s="224"/>
      <c r="F23" s="224"/>
      <c r="G23" s="227"/>
      <c r="H23" s="227"/>
    </row>
    <row r="24" spans="1:6" ht="12.75" customHeight="1">
      <c r="A24" s="69"/>
      <c r="B24" s="70"/>
      <c r="C24" s="70"/>
      <c r="D24" s="71"/>
      <c r="E24" s="71"/>
      <c r="F24" s="71"/>
    </row>
    <row r="25" spans="1:6" ht="12.75">
      <c r="A25" s="69"/>
      <c r="B25" s="70"/>
      <c r="C25" s="70"/>
      <c r="D25" s="71"/>
      <c r="E25" s="71"/>
      <c r="F25" s="71"/>
    </row>
    <row r="26" spans="1:6" ht="12.75">
      <c r="A26" s="69"/>
      <c r="B26" s="70"/>
      <c r="C26" s="70"/>
      <c r="D26" s="71"/>
      <c r="E26" s="71"/>
      <c r="F26" s="71"/>
    </row>
    <row r="27" spans="1:6" ht="12.75">
      <c r="A27" s="69"/>
      <c r="B27" s="70"/>
      <c r="C27" s="70"/>
      <c r="D27" s="71"/>
      <c r="E27" s="71"/>
      <c r="F27" s="71"/>
    </row>
    <row r="28" spans="1:6" ht="12.75">
      <c r="A28" s="69"/>
      <c r="B28" s="70"/>
      <c r="C28" s="70"/>
      <c r="D28" s="71"/>
      <c r="E28" s="71"/>
      <c r="F28" s="71"/>
    </row>
    <row r="29" spans="1:6" ht="12.75">
      <c r="A29" s="69"/>
      <c r="B29" s="70"/>
      <c r="C29" s="70"/>
      <c r="D29" s="71"/>
      <c r="E29" s="71"/>
      <c r="F29" s="71"/>
    </row>
    <row r="30" spans="1:6" ht="12.75">
      <c r="A30" s="69"/>
      <c r="B30" s="70"/>
      <c r="C30" s="70"/>
      <c r="D30" s="71"/>
      <c r="E30" s="71"/>
      <c r="F30" s="71"/>
    </row>
    <row r="31" spans="1:6" ht="12.75">
      <c r="A31" s="71"/>
      <c r="B31" s="71"/>
      <c r="C31" s="71"/>
      <c r="D31" s="71"/>
      <c r="E31" s="71"/>
      <c r="F31" s="71"/>
    </row>
    <row r="32" spans="1:6" ht="12.75">
      <c r="A32" s="71"/>
      <c r="B32" s="71"/>
      <c r="C32" s="71"/>
      <c r="D32" s="71"/>
      <c r="E32" s="71"/>
      <c r="F32" s="71"/>
    </row>
    <row r="33" spans="1:6" ht="12.75">
      <c r="A33" s="71"/>
      <c r="B33" s="71"/>
      <c r="C33" s="71"/>
      <c r="D33" s="71"/>
      <c r="E33" s="71"/>
      <c r="F33" s="71"/>
    </row>
    <row r="34" spans="1:6" ht="12.75">
      <c r="A34" s="71"/>
      <c r="B34" s="71"/>
      <c r="C34" s="71"/>
      <c r="D34" s="71"/>
      <c r="E34" s="71"/>
      <c r="F34" s="71"/>
    </row>
    <row r="35" spans="1:6" ht="12.75">
      <c r="A35" s="71"/>
      <c r="B35" s="71"/>
      <c r="C35" s="71"/>
      <c r="D35" s="71"/>
      <c r="E35" s="71"/>
      <c r="F35" s="71"/>
    </row>
  </sheetData>
  <sheetProtection sheet="1"/>
  <mergeCells count="18">
    <mergeCell ref="G1:G2"/>
    <mergeCell ref="H1:H2"/>
    <mergeCell ref="E18:E19"/>
    <mergeCell ref="F18:F19"/>
    <mergeCell ref="G18:G19"/>
    <mergeCell ref="D1:D2"/>
    <mergeCell ref="F1:F2"/>
    <mergeCell ref="H18:H19"/>
    <mergeCell ref="C20:F23"/>
    <mergeCell ref="G20:H23"/>
    <mergeCell ref="A1:A2"/>
    <mergeCell ref="B1:B2"/>
    <mergeCell ref="C1:C2"/>
    <mergeCell ref="E1:E2"/>
    <mergeCell ref="C18:C19"/>
    <mergeCell ref="D18:D19"/>
    <mergeCell ref="A18:A19"/>
    <mergeCell ref="B18:B19"/>
  </mergeCells>
  <conditionalFormatting sqref="H18">
    <cfRule type="cellIs" priority="11" dxfId="1" operator="equal" stopIfTrue="1">
      <formula>$B$18</formula>
    </cfRule>
    <cfRule type="cellIs" priority="12" dxfId="0" operator="notEqual" stopIfTrue="1">
      <formula>$B$18</formula>
    </cfRule>
  </conditionalFormatting>
  <printOptions horizontalCentered="1"/>
  <pageMargins left="0.7874015748031497" right="0.7874015748031497" top="0.984251968503937" bottom="0.7874015748031497" header="0" footer="0"/>
  <pageSetup fitToHeight="1" fitToWidth="1" horizontalDpi="600" verticalDpi="600" orientation="landscape" paperSize="9" scale="59" r:id="rId1"/>
  <headerFooter alignWithMargins="0">
    <oddFooter>&amp;L&amp;D&amp;R&amp;F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Valentín Hernández</cp:lastModifiedBy>
  <cp:lastPrinted>2020-04-01T10:51:35Z</cp:lastPrinted>
  <dcterms:created xsi:type="dcterms:W3CDTF">2016-05-27T05:38:36Z</dcterms:created>
  <dcterms:modified xsi:type="dcterms:W3CDTF">2024-01-28T21:03:26Z</dcterms:modified>
  <cp:category/>
  <cp:version/>
  <cp:contentType/>
  <cp:contentStatus/>
</cp:coreProperties>
</file>